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8" l="1"/>
  <c r="D21" i="8"/>
  <c r="D18" i="8"/>
  <c r="D2" i="8"/>
  <c r="D14" i="8"/>
  <c r="D5" i="8"/>
  <c r="D31" i="8" l="1"/>
  <c r="B12" i="2"/>
  <c r="B3" i="2"/>
  <c r="C14" i="8"/>
  <c r="C5" i="8"/>
  <c r="C31" i="8" s="1"/>
  <c r="B2" i="2" l="1"/>
  <c r="B29" i="2" s="1"/>
  <c r="B14" i="5"/>
  <c r="B7" i="1" l="1"/>
  <c r="D103" i="3"/>
  <c r="D93" i="3"/>
  <c r="D87" i="3"/>
  <c r="D69" i="3"/>
  <c r="D57" i="3"/>
  <c r="D47" i="3"/>
  <c r="D35" i="3"/>
  <c r="D23" i="3"/>
  <c r="D12" i="3"/>
  <c r="B19" i="7"/>
  <c r="B11" i="7"/>
  <c r="B2" i="7"/>
  <c r="B9" i="6"/>
  <c r="B34" i="7" l="1"/>
</calcChain>
</file>

<file path=xl/sharedStrings.xml><?xml version="1.0" encoding="utf-8"?>
<sst xmlns="http://schemas.openxmlformats.org/spreadsheetml/2006/main" count="300" uniqueCount="252">
  <si>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</si>
  <si>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</si>
  <si>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</si>
  <si>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</si>
  <si>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</si>
  <si>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</si>
  <si>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</si>
  <si>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</si>
  <si>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</si>
  <si>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</si>
  <si>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</si>
  <si>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</si>
  <si>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</si>
  <si>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</si>
  <si>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</si>
  <si>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</si>
  <si>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</si>
  <si>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</si>
  <si>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</si>
  <si>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</si>
  <si>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</si>
  <si>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</si>
  <si>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</si>
  <si>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</si>
  <si>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</si>
  <si>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</si>
  <si>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</si>
  <si>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</si>
  <si>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</si>
  <si>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</si>
  <si>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</si>
  <si>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</si>
  <si>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</si>
  <si>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</si>
  <si>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</si>
  <si>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</si>
  <si>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</si>
  <si>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</si>
  <si>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</si>
  <si>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</si>
  <si>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</si>
  <si>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</si>
  <si>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</si>
  <si>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</si>
  <si>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</si>
  <si>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</si>
  <si>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</si>
  <si>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</si>
  <si>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</si>
  <si>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</si>
  <si>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</si>
  <si>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</si>
  <si>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</si>
  <si>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</si>
  <si>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</si>
  <si>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</si>
  <si>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</si>
  <si>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</si>
  <si>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</si>
  <si>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</si>
  <si>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</si>
  <si>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</si>
  <si>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</si>
  <si>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</si>
  <si>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</si>
  <si>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</si>
  <si>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</si>
  <si>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</si>
  <si>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</si>
  <si>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</si>
  <si>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</si>
  <si>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</si>
  <si>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</si>
  <si>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</si>
  <si>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</si>
  <si>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</si>
  <si>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</si>
  <si>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</si>
  <si>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</si>
  <si>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</si>
  <si>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</si>
  <si>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</si>
  <si>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</si>
  <si>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</si>
  <si>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</si>
  <si>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</si>
  <si>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</si>
  <si>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</si>
  <si>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</si>
  <si>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</si>
  <si>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</si>
  <si>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</si>
  <si>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</si>
  <si>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</si>
  <si>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</si>
  <si>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</si>
  <si>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</si>
  <si>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</si>
  <si>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</si>
  <si>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</si>
  <si>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</si>
  <si>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</si>
  <si>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</si>
  <si>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</si>
  <si>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</si>
  <si>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</si>
  <si>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</si>
  <si>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</si>
  <si>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</si>
  <si>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</si>
  <si>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</si>
  <si>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</si>
  <si>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</si>
  <si>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</si>
  <si>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</si>
  <si>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</si>
  <si>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</si>
  <si>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</si>
  <si>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</si>
  <si>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</si>
  <si>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</si>
  <si>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</si>
  <si>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</si>
  <si>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</si>
  <si>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</si>
  <si>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</si>
  <si>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</si>
  <si>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</si>
  <si>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</si>
  <si>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</si>
  <si>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</si>
  <si>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</si>
  <si>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</si>
  <si>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</si>
  <si>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</si>
  <si>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</si>
  <si>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</si>
  <si>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</si>
  <si>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</si>
  <si>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</si>
  <si>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</si>
  <si>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</si>
  <si>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</si>
  <si>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</si>
  <si>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</si>
  <si>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</si>
  <si>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</si>
  <si>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</si>
  <si>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</si>
  <si>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</si>
  <si>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</si>
  <si>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</si>
  <si>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</si>
  <si>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</si>
  <si>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</si>
  <si>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</si>
  <si>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</si>
  <si>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</si>
  <si>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</si>
  <si>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</si>
  <si>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</si>
  <si>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</si>
  <si>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</si>
  <si>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</si>
  <si>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</si>
  <si>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</si>
  <si>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</si>
  <si>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</si>
  <si>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</si>
  <si>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</si>
  <si>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</si>
  <si>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</si>
  <si>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</si>
  <si>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</si>
  <si>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</si>
  <si>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</si>
  <si>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</si>
  <si>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</si>
  <si>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</si>
  <si>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</si>
  <si>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</si>
  <si>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</si>
  <si>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</si>
  <si>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</si>
  <si>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</si>
  <si>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</si>
  <si>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</si>
  <si>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</si>
  <si>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</si>
  <si>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</si>
  <si>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</si>
  <si>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</si>
  <si>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</si>
  <si>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</si>
  <si>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</si>
  <si>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</si>
  <si>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</si>
  <si>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</si>
  <si>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</si>
  <si>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</si>
  <si>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</si>
  <si>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</si>
  <si>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</si>
  <si>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</si>
  <si>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</si>
  <si>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</si>
  <si>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</si>
  <si>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</si>
  <si>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</si>
  <si>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</si>
  <si>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</si>
  <si>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</si>
  <si>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</si>
  <si>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</si>
  <si>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</si>
  <si>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</si>
  <si>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</si>
  <si>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</si>
  <si>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</si>
  <si>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</si>
  <si>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</si>
  <si>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</si>
  <si>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</si>
  <si>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</si>
  <si>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</si>
  <si>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</si>
  <si>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</si>
  <si>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</si>
  <si>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</si>
  <si>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</si>
  <si>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</si>
  <si>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</si>
  <si>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</si>
  <si>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</si>
  <si>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</si>
  <si>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</si>
  <si>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</si>
  <si>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</si>
  <si>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</si>
  <si>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</si>
  <si>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</si>
  <si>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</si>
  <si>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</si>
  <si>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</si>
  <si>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</si>
  <si>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</si>
  <si>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</si>
  <si>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</si>
  <si>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</si>
  <si>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</si>
  <si>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Fondos</t>
  </si>
  <si>
    <t>De $1,760.10 a $12,619.95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</si>
</sst>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CC99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3" fillId="0" borderId="0"/>
    <xf numFmtId="0" fontId="1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136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10" fontId="8" fillId="4" borderId="0" xfId="1" applyNumberFormat="1" applyFont="1" applyFill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8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" fillId="2" borderId="0" xfId="1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10" fontId="1" fillId="4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4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10" fillId="2" borderId="0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0" xfId="0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4" fontId="8" fillId="2" borderId="0" xfId="2" applyFont="1" applyFill="1" applyBorder="1" applyAlignment="1">
      <alignment horizontal="center" vertical="center" wrapText="1"/>
    </xf>
    <xf numFmtId="43" fontId="1" fillId="2" borderId="0" xfId="3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0" borderId="0" xfId="2" applyFont="1" applyBorder="1" applyAlignment="1">
      <alignment horizontal="center" vertical="center" wrapText="1"/>
    </xf>
    <xf numFmtId="8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44" fontId="10" fillId="0" borderId="0" xfId="2" applyFont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4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10" fontId="1" fillId="0" borderId="0" xfId="1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44" fontId="1" fillId="4" borderId="0" xfId="2" applyFont="1" applyFill="1" applyBorder="1" applyAlignment="1">
      <alignment horizontal="center" vertical="center" wrapText="1"/>
    </xf>
    <xf numFmtId="10" fontId="1" fillId="4" borderId="0" xfId="1" applyNumberFormat="1" applyFont="1" applyFill="1" applyBorder="1" applyAlignment="1">
      <alignment horizontal="center"/>
    </xf>
    <xf numFmtId="44" fontId="1" fillId="0" borderId="0" xfId="2" applyFont="1" applyBorder="1"/>
    <xf numFmtId="0" fontId="0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44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0" fontId="2" fillId="3" borderId="0" xfId="1" applyNumberFormat="1" applyFont="1" applyFill="1" applyBorder="1" applyAlignment="1">
      <alignment horizontal="center" vertical="center"/>
    </xf>
    <xf numFmtId="44" fontId="2" fillId="7" borderId="0" xfId="2" applyFont="1" applyFill="1" applyBorder="1" applyAlignment="1">
      <alignment horizontal="center" vertical="center" wrapText="1"/>
    </xf>
    <xf numFmtId="10" fontId="2" fillId="7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4" fontId="7" fillId="0" borderId="0" xfId="2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44" fontId="11" fillId="4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4" fontId="11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4" fontId="6" fillId="3" borderId="0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8" fillId="0" borderId="0" xfId="2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0" fontId="1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D09B0F"/>
      <color rgb="FFE0BC5F"/>
      <color rgb="FFFAE9CA"/>
      <color rgb="FFE7E7E7"/>
      <color rgb="FFB6B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/>
  </sheetViews>
  <sheetFormatPr baseColWidth="10" defaultColWidth="11.5546875" defaultRowHeight="14.4" x14ac:dyDescent="0.3"/>
  <cols>
    <col min="1" max="1" width="40.33203125" style="55" customWidth="1"/>
    <col min="2" max="2" width="18" style="55" customWidth="1"/>
    <col min="3" max="16384" width="11.5546875" style="55"/>
  </cols>
  <sheetData>
    <row r="1" spans="1:3" x14ac:dyDescent="0.3">
      <c r="A1" s="103" t="s">
        <v>148</v>
      </c>
      <c r="B1" s="131" t="s">
        <v>2</v>
      </c>
      <c r="C1" s="131" t="s">
        <v>3</v>
      </c>
    </row>
    <row r="2" spans="1:3" x14ac:dyDescent="0.3">
      <c r="A2" s="103" t="s">
        <v>149</v>
      </c>
      <c r="B2" s="131"/>
      <c r="C2" s="131"/>
    </row>
    <row r="3" spans="1:3" x14ac:dyDescent="0.3">
      <c r="A3" s="104" t="s">
        <v>150</v>
      </c>
      <c r="B3" s="112">
        <v>8101603.5999999996</v>
      </c>
      <c r="C3" s="106">
        <v>0.23757622917350862</v>
      </c>
    </row>
    <row r="4" spans="1:3" x14ac:dyDescent="0.3">
      <c r="A4" s="113" t="s">
        <v>151</v>
      </c>
      <c r="B4" s="114">
        <v>1943274</v>
      </c>
      <c r="C4" s="109">
        <v>5.698571936683261E-2</v>
      </c>
    </row>
    <row r="5" spans="1:3" x14ac:dyDescent="0.3">
      <c r="A5" s="104" t="s">
        <v>152</v>
      </c>
      <c r="B5" s="112">
        <v>253182.4</v>
      </c>
      <c r="C5" s="106">
        <v>7.4244708646444921E-3</v>
      </c>
    </row>
    <row r="6" spans="1:3" x14ac:dyDescent="0.3">
      <c r="A6" s="113" t="s">
        <v>153</v>
      </c>
      <c r="B6" s="114">
        <v>2955482.4</v>
      </c>
      <c r="C6" s="109">
        <v>8.6668318847477457E-2</v>
      </c>
    </row>
    <row r="7" spans="1:3" x14ac:dyDescent="0.3">
      <c r="A7" s="104" t="s">
        <v>155</v>
      </c>
      <c r="B7" s="112">
        <v>196239</v>
      </c>
      <c r="C7" s="106">
        <v>5.7546288288876733E-3</v>
      </c>
    </row>
    <row r="8" spans="1:3" x14ac:dyDescent="0.3">
      <c r="A8" s="113" t="s">
        <v>154</v>
      </c>
      <c r="B8" s="114">
        <v>6791569.0800000001</v>
      </c>
      <c r="C8" s="109">
        <v>0.19915999990394434</v>
      </c>
    </row>
    <row r="9" spans="1:3" x14ac:dyDescent="0.3">
      <c r="A9" s="104" t="s">
        <v>156</v>
      </c>
      <c r="B9" s="112">
        <v>1569601</v>
      </c>
      <c r="C9" s="106">
        <v>4.6027910682641685E-2</v>
      </c>
    </row>
    <row r="10" spans="1:3" x14ac:dyDescent="0.3">
      <c r="A10" s="115" t="s">
        <v>250</v>
      </c>
      <c r="B10" s="114">
        <v>351998.8</v>
      </c>
      <c r="C10" s="109">
        <v>1.0322221588032279E-2</v>
      </c>
    </row>
    <row r="11" spans="1:3" x14ac:dyDescent="0.3">
      <c r="A11" s="104" t="s">
        <v>157</v>
      </c>
      <c r="B11" s="112">
        <v>6790048.75</v>
      </c>
      <c r="C11" s="106">
        <v>0.19911541684528922</v>
      </c>
    </row>
    <row r="12" spans="1:3" x14ac:dyDescent="0.3">
      <c r="A12" s="113" t="s">
        <v>158</v>
      </c>
      <c r="B12" s="114">
        <v>1347381.64</v>
      </c>
      <c r="C12" s="109">
        <v>3.951141836769425E-2</v>
      </c>
    </row>
    <row r="13" spans="1:3" x14ac:dyDescent="0.3">
      <c r="A13" s="104" t="s">
        <v>161</v>
      </c>
      <c r="B13" s="112">
        <v>3800689.24</v>
      </c>
      <c r="C13" s="106">
        <v>0.11145366553104726</v>
      </c>
    </row>
    <row r="14" spans="1:3" x14ac:dyDescent="0.3">
      <c r="A14" s="103" t="s">
        <v>9</v>
      </c>
      <c r="B14" s="116">
        <f>SUM(B3:B13)</f>
        <v>34101069.910000004</v>
      </c>
      <c r="C14" s="111">
        <v>0.99999999999999989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ColWidth="11.5546875" defaultRowHeight="14.4" x14ac:dyDescent="0.3"/>
  <cols>
    <col min="1" max="1" width="56" style="1" customWidth="1"/>
    <col min="2" max="2" width="17.77734375" style="1" customWidth="1"/>
    <col min="3" max="3" width="13.109375" style="1" customWidth="1"/>
    <col min="4" max="16384" width="11.5546875" style="1"/>
  </cols>
  <sheetData>
    <row r="1" spans="1:3" x14ac:dyDescent="0.3">
      <c r="A1" s="96" t="s">
        <v>10</v>
      </c>
      <c r="B1" s="96" t="s">
        <v>2</v>
      </c>
      <c r="C1" s="96" t="s">
        <v>3</v>
      </c>
    </row>
    <row r="2" spans="1:3" x14ac:dyDescent="0.3">
      <c r="A2" s="38" t="s">
        <v>11</v>
      </c>
      <c r="B2" s="13">
        <f>+B3+B12</f>
        <v>34101069.910010993</v>
      </c>
      <c r="C2" s="37">
        <v>0.99999999999980826</v>
      </c>
    </row>
    <row r="3" spans="1:3" x14ac:dyDescent="0.3">
      <c r="A3" s="34" t="s">
        <v>12</v>
      </c>
      <c r="B3" s="24">
        <f>SUM(B4:B11)</f>
        <v>23717288.84000599</v>
      </c>
      <c r="C3" s="14">
        <v>0.60761299735481367</v>
      </c>
    </row>
    <row r="4" spans="1:3" ht="28.8" x14ac:dyDescent="0.3">
      <c r="A4" s="126" t="s">
        <v>13</v>
      </c>
      <c r="B4" s="123">
        <v>22197188.84</v>
      </c>
      <c r="C4" s="15">
        <v>0.65092353109659196</v>
      </c>
    </row>
    <row r="5" spans="1:3" x14ac:dyDescent="0.3">
      <c r="A5" s="62" t="s">
        <v>14</v>
      </c>
      <c r="B5" s="114">
        <v>9.9999999999999995E-7</v>
      </c>
      <c r="C5" s="15">
        <v>2.9324593118008178E-14</v>
      </c>
    </row>
    <row r="6" spans="1:3" x14ac:dyDescent="0.3">
      <c r="A6" s="62" t="s">
        <v>15</v>
      </c>
      <c r="B6" s="114">
        <v>9.9999999999999995E-7</v>
      </c>
      <c r="C6" s="15">
        <v>2.9324593118008178E-14</v>
      </c>
    </row>
    <row r="7" spans="1:3" x14ac:dyDescent="0.3">
      <c r="A7" s="127" t="s">
        <v>16</v>
      </c>
      <c r="B7" s="114">
        <v>9.9999999999999995E-7</v>
      </c>
      <c r="C7" s="15">
        <v>2.9324593118008178E-14</v>
      </c>
    </row>
    <row r="8" spans="1:3" x14ac:dyDescent="0.3">
      <c r="A8" s="62" t="s">
        <v>17</v>
      </c>
      <c r="B8" s="123">
        <v>1520100</v>
      </c>
      <c r="C8" s="15">
        <v>4.4576313998684232E-2</v>
      </c>
    </row>
    <row r="9" spans="1:3" ht="28.8" x14ac:dyDescent="0.3">
      <c r="A9" s="121" t="s">
        <v>18</v>
      </c>
      <c r="B9" s="114">
        <v>9.9999999999999995E-7</v>
      </c>
      <c r="C9" s="15">
        <v>2.9324593118008178E-14</v>
      </c>
    </row>
    <row r="10" spans="1:3" x14ac:dyDescent="0.3">
      <c r="A10" s="62" t="s">
        <v>8</v>
      </c>
      <c r="B10" s="108">
        <v>9.9999999999999995E-7</v>
      </c>
      <c r="C10" s="15">
        <v>2.9324593118008178E-14</v>
      </c>
    </row>
    <row r="11" spans="1:3" x14ac:dyDescent="0.3">
      <c r="A11" s="62" t="s">
        <v>19</v>
      </c>
      <c r="B11" s="108">
        <v>9.9999999999999995E-7</v>
      </c>
      <c r="C11" s="15">
        <v>2.9324593118008178E-14</v>
      </c>
    </row>
    <row r="12" spans="1:3" x14ac:dyDescent="0.3">
      <c r="A12" s="34" t="s">
        <v>20</v>
      </c>
      <c r="B12" s="24">
        <f>SUM(B13:B19)</f>
        <v>10383781.070005002</v>
      </c>
      <c r="C12" s="14">
        <v>0.3923870026449946</v>
      </c>
    </row>
    <row r="13" spans="1:3" x14ac:dyDescent="0.3">
      <c r="A13" s="62" t="s">
        <v>21</v>
      </c>
      <c r="B13" s="68">
        <v>9674781.0700000003</v>
      </c>
      <c r="C13" s="128">
        <v>0.28370901838355778</v>
      </c>
    </row>
    <row r="14" spans="1:3" x14ac:dyDescent="0.3">
      <c r="A14" s="62" t="s">
        <v>22</v>
      </c>
      <c r="B14" s="68">
        <v>709000</v>
      </c>
      <c r="C14" s="128">
        <v>2.0791136520667799E-2</v>
      </c>
    </row>
    <row r="15" spans="1:3" x14ac:dyDescent="0.3">
      <c r="A15" s="62" t="s">
        <v>23</v>
      </c>
      <c r="B15" s="108">
        <v>9.9999999999999995E-7</v>
      </c>
      <c r="C15" s="128">
        <v>2.9324593118008178E-14</v>
      </c>
    </row>
    <row r="16" spans="1:3" x14ac:dyDescent="0.3">
      <c r="A16" s="62" t="s">
        <v>24</v>
      </c>
      <c r="B16" s="108">
        <v>9.9999999999999995E-7</v>
      </c>
      <c r="C16" s="128">
        <v>2.9324593118008178E-14</v>
      </c>
    </row>
    <row r="17" spans="1:3" x14ac:dyDescent="0.3">
      <c r="A17" s="62" t="s">
        <v>25</v>
      </c>
      <c r="B17" s="108">
        <v>9.9999999999999995E-7</v>
      </c>
      <c r="C17" s="128">
        <v>2.9324593118008178E-14</v>
      </c>
    </row>
    <row r="18" spans="1:3" x14ac:dyDescent="0.3">
      <c r="A18" s="62" t="s">
        <v>26</v>
      </c>
      <c r="B18" s="108">
        <v>9.9999999999999995E-7</v>
      </c>
      <c r="C18" s="128">
        <v>2.9324593118008178E-14</v>
      </c>
    </row>
    <row r="19" spans="1:3" x14ac:dyDescent="0.3">
      <c r="A19" s="129" t="s">
        <v>27</v>
      </c>
      <c r="B19" s="108">
        <v>9.9999999999999995E-7</v>
      </c>
      <c r="C19" s="128">
        <v>2.9324593118008178E-14</v>
      </c>
    </row>
    <row r="20" spans="1:3" x14ac:dyDescent="0.3">
      <c r="A20" s="38" t="s">
        <v>28</v>
      </c>
      <c r="B20" s="13">
        <v>6.0000000000000002E-6</v>
      </c>
      <c r="C20" s="37">
        <v>1.9167860974545055E-13</v>
      </c>
    </row>
    <row r="21" spans="1:3" x14ac:dyDescent="0.3">
      <c r="A21" s="34" t="s">
        <v>29</v>
      </c>
      <c r="B21" s="24">
        <v>3.0000000000000001E-6</v>
      </c>
      <c r="C21" s="14">
        <v>9.5839304872725274E-14</v>
      </c>
    </row>
    <row r="22" spans="1:3" x14ac:dyDescent="0.3">
      <c r="A22" s="64" t="s">
        <v>30</v>
      </c>
      <c r="B22" s="108">
        <v>9.9999999999999995E-7</v>
      </c>
      <c r="C22" s="15">
        <v>2.9324593118008178E-14</v>
      </c>
    </row>
    <row r="23" spans="1:3" x14ac:dyDescent="0.3">
      <c r="A23" s="64" t="s">
        <v>31</v>
      </c>
      <c r="B23" s="108">
        <v>9.9999999999999995E-7</v>
      </c>
      <c r="C23" s="15">
        <v>2.9324593118008178E-14</v>
      </c>
    </row>
    <row r="24" spans="1:3" x14ac:dyDescent="0.3">
      <c r="A24" s="64" t="s">
        <v>32</v>
      </c>
      <c r="B24" s="108">
        <v>9.9999999999999995E-7</v>
      </c>
      <c r="C24" s="15">
        <v>2.9324593118008178E-14</v>
      </c>
    </row>
    <row r="25" spans="1:3" x14ac:dyDescent="0.3">
      <c r="A25" s="34" t="s">
        <v>33</v>
      </c>
      <c r="B25" s="24">
        <v>3.0000000000000001E-6</v>
      </c>
      <c r="C25" s="14">
        <v>9.5839304872725274E-14</v>
      </c>
    </row>
    <row r="26" spans="1:3" x14ac:dyDescent="0.3">
      <c r="A26" s="64" t="s">
        <v>34</v>
      </c>
      <c r="B26" s="108">
        <v>9.9999999999999995E-7</v>
      </c>
      <c r="C26" s="15">
        <v>2.9324593118008178E-14</v>
      </c>
    </row>
    <row r="27" spans="1:3" x14ac:dyDescent="0.3">
      <c r="A27" s="64" t="s">
        <v>35</v>
      </c>
      <c r="B27" s="108">
        <v>9.9999999999999995E-7</v>
      </c>
      <c r="C27" s="15">
        <v>2.9324593118008178E-14</v>
      </c>
    </row>
    <row r="28" spans="1:3" x14ac:dyDescent="0.3">
      <c r="A28" s="64" t="s">
        <v>36</v>
      </c>
      <c r="B28" s="108">
        <v>9.9999999999999995E-7</v>
      </c>
      <c r="C28" s="15">
        <v>2.9324593118008178E-14</v>
      </c>
    </row>
    <row r="29" spans="1:3" x14ac:dyDescent="0.3">
      <c r="A29" s="96" t="s">
        <v>9</v>
      </c>
      <c r="B29" s="97">
        <f>+B2+B20</f>
        <v>34101069.910016991</v>
      </c>
      <c r="C29" s="130">
        <v>1</v>
      </c>
    </row>
  </sheetData>
  <pageMargins left="0.7" right="0.7" top="0.75" bottom="0.75" header="0.3" footer="0.3"/>
  <pageSetup orientation="portrait" r:id="rId1"/>
  <ignoredErrors>
    <ignoredError sqref="B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ColWidth="11.5546875" defaultRowHeight="14.4" x14ac:dyDescent="0.3"/>
  <cols>
    <col min="1" max="1" width="45.6640625" style="55" customWidth="1"/>
    <col min="2" max="2" width="18" style="55" customWidth="1"/>
    <col min="3" max="16384" width="11.5546875" style="55"/>
  </cols>
  <sheetData>
    <row r="1" spans="1:3" x14ac:dyDescent="0.3">
      <c r="A1" s="103" t="s">
        <v>0</v>
      </c>
      <c r="B1" s="103" t="s">
        <v>2</v>
      </c>
      <c r="C1" s="103" t="s">
        <v>3</v>
      </c>
    </row>
    <row r="2" spans="1:3" x14ac:dyDescent="0.3">
      <c r="A2" s="104" t="s">
        <v>162</v>
      </c>
      <c r="B2" s="105">
        <v>1759230.2</v>
      </c>
      <c r="C2" s="106">
        <v>5.1588709815930292E-2</v>
      </c>
    </row>
    <row r="3" spans="1:3" x14ac:dyDescent="0.3">
      <c r="A3" s="113" t="s">
        <v>163</v>
      </c>
      <c r="B3" s="108">
        <v>9.9999999999999995E-7</v>
      </c>
      <c r="C3" s="109">
        <v>2.932459311801849E-14</v>
      </c>
    </row>
    <row r="4" spans="1:3" x14ac:dyDescent="0.3">
      <c r="A4" s="104" t="s">
        <v>164</v>
      </c>
      <c r="B4" s="105">
        <v>9.9999999999999995E-7</v>
      </c>
      <c r="C4" s="106">
        <v>2.932459311801849E-14</v>
      </c>
    </row>
    <row r="5" spans="1:3" x14ac:dyDescent="0.3">
      <c r="A5" s="113" t="s">
        <v>165</v>
      </c>
      <c r="B5" s="108">
        <v>9.9999999999999995E-7</v>
      </c>
      <c r="C5" s="109">
        <v>2.932459311801849E-14</v>
      </c>
    </row>
    <row r="6" spans="1:3" x14ac:dyDescent="0.3">
      <c r="A6" s="104" t="s">
        <v>166</v>
      </c>
      <c r="B6" s="105">
        <v>32341839.710000001</v>
      </c>
      <c r="C6" s="106">
        <v>0.94841129018392323</v>
      </c>
    </row>
    <row r="7" spans="1:3" x14ac:dyDescent="0.3">
      <c r="A7" s="113" t="s">
        <v>167</v>
      </c>
      <c r="B7" s="108">
        <v>9.9999999999999995E-7</v>
      </c>
      <c r="C7" s="109">
        <v>2.932459311801849E-14</v>
      </c>
    </row>
    <row r="8" spans="1:3" x14ac:dyDescent="0.3">
      <c r="A8" s="104" t="s">
        <v>168</v>
      </c>
      <c r="B8" s="105">
        <v>9.9999999999999995E-7</v>
      </c>
      <c r="C8" s="106">
        <v>2.932459311801849E-14</v>
      </c>
    </row>
    <row r="9" spans="1:3" x14ac:dyDescent="0.3">
      <c r="A9" s="103" t="s">
        <v>9</v>
      </c>
      <c r="B9" s="116">
        <f>SUM(B2:B8)</f>
        <v>34101069.910004996</v>
      </c>
      <c r="C9" s="111"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ColWidth="11.5546875" defaultRowHeight="14.4" x14ac:dyDescent="0.3"/>
  <cols>
    <col min="1" max="1" width="53.44140625" style="55" customWidth="1"/>
    <col min="2" max="2" width="19.5546875" style="55" customWidth="1"/>
    <col min="3" max="3" width="16.44140625" style="55" customWidth="1"/>
    <col min="4" max="16384" width="11.5546875" style="55"/>
  </cols>
  <sheetData>
    <row r="1" spans="1:3" x14ac:dyDescent="0.3">
      <c r="A1" s="103" t="s">
        <v>169</v>
      </c>
      <c r="B1" s="103" t="s">
        <v>2</v>
      </c>
      <c r="C1" s="103" t="s">
        <v>3</v>
      </c>
    </row>
    <row r="2" spans="1:3" x14ac:dyDescent="0.3">
      <c r="A2" s="104" t="s">
        <v>170</v>
      </c>
      <c r="B2" s="105">
        <f>SUM(B3:B10)</f>
        <v>20438919.720002998</v>
      </c>
      <c r="C2" s="106">
        <v>0.59936300456072145</v>
      </c>
    </row>
    <row r="3" spans="1:3" x14ac:dyDescent="0.3">
      <c r="A3" s="113" t="s">
        <v>171</v>
      </c>
      <c r="B3" s="108">
        <v>692569.2</v>
      </c>
      <c r="C3" s="109">
        <v>2.0309309996064423E-2</v>
      </c>
    </row>
    <row r="4" spans="1:3" x14ac:dyDescent="0.3">
      <c r="A4" s="113" t="s">
        <v>172</v>
      </c>
      <c r="B4" s="108">
        <v>9.9999999999999995E-7</v>
      </c>
      <c r="C4" s="109">
        <v>2.9324593118008172E-14</v>
      </c>
    </row>
    <row r="5" spans="1:3" x14ac:dyDescent="0.3">
      <c r="A5" s="113" t="s">
        <v>173</v>
      </c>
      <c r="B5" s="108">
        <v>15389976.720000001</v>
      </c>
      <c r="C5" s="109">
        <v>0.45130480540961798</v>
      </c>
    </row>
    <row r="6" spans="1:3" x14ac:dyDescent="0.3">
      <c r="A6" s="113" t="s">
        <v>174</v>
      </c>
      <c r="B6" s="108">
        <v>9.9999999999999995E-7</v>
      </c>
      <c r="C6" s="109">
        <v>2.9324593118008172E-14</v>
      </c>
    </row>
    <row r="7" spans="1:3" x14ac:dyDescent="0.3">
      <c r="A7" s="113" t="s">
        <v>175</v>
      </c>
      <c r="B7" s="108">
        <v>1202576.3999999999</v>
      </c>
      <c r="C7" s="109">
        <v>3.5265063623319041E-2</v>
      </c>
    </row>
    <row r="8" spans="1:3" x14ac:dyDescent="0.3">
      <c r="A8" s="113" t="s">
        <v>176</v>
      </c>
      <c r="B8" s="108">
        <v>9.9999999999999995E-7</v>
      </c>
      <c r="C8" s="109">
        <v>2.9324593118008172E-14</v>
      </c>
    </row>
    <row r="9" spans="1:3" x14ac:dyDescent="0.3">
      <c r="A9" s="113" t="s">
        <v>177</v>
      </c>
      <c r="B9" s="108">
        <v>2955482.4</v>
      </c>
      <c r="C9" s="109">
        <v>8.666831884743427E-2</v>
      </c>
    </row>
    <row r="10" spans="1:3" x14ac:dyDescent="0.3">
      <c r="A10" s="113" t="s">
        <v>86</v>
      </c>
      <c r="B10" s="108">
        <v>198315</v>
      </c>
      <c r="C10" s="109">
        <v>5.8155066841977902E-3</v>
      </c>
    </row>
    <row r="11" spans="1:3" x14ac:dyDescent="0.3">
      <c r="A11" s="104" t="s">
        <v>157</v>
      </c>
      <c r="B11" s="105">
        <f>SUM(B12:B18)</f>
        <v>12861090.190002</v>
      </c>
      <c r="C11" s="106">
        <v>0.37714623687581506</v>
      </c>
    </row>
    <row r="12" spans="1:3" x14ac:dyDescent="0.3">
      <c r="A12" s="113" t="s">
        <v>178</v>
      </c>
      <c r="B12" s="108">
        <v>1349056.24</v>
      </c>
      <c r="C12" s="109">
        <v>3.9560525331309979E-2</v>
      </c>
    </row>
    <row r="13" spans="1:3" x14ac:dyDescent="0.3">
      <c r="A13" s="113" t="s">
        <v>179</v>
      </c>
      <c r="B13" s="108">
        <v>5988988.75</v>
      </c>
      <c r="C13" s="109">
        <v>0.17562465828207835</v>
      </c>
    </row>
    <row r="14" spans="1:3" x14ac:dyDescent="0.3">
      <c r="A14" s="113" t="s">
        <v>159</v>
      </c>
      <c r="B14" s="108">
        <v>1943274</v>
      </c>
      <c r="C14" s="109">
        <v>5.6985719366804209E-2</v>
      </c>
    </row>
    <row r="15" spans="1:3" x14ac:dyDescent="0.3">
      <c r="A15" s="113" t="s">
        <v>180</v>
      </c>
      <c r="B15" s="108">
        <v>9.9999999999999995E-7</v>
      </c>
      <c r="C15" s="109">
        <v>2.9324593118008172E-14</v>
      </c>
    </row>
    <row r="16" spans="1:3" x14ac:dyDescent="0.3">
      <c r="A16" s="113" t="s">
        <v>160</v>
      </c>
      <c r="B16" s="108">
        <v>931899.2</v>
      </c>
      <c r="C16" s="109">
        <v>2.732756486699732E-2</v>
      </c>
    </row>
    <row r="17" spans="1:3" x14ac:dyDescent="0.3">
      <c r="A17" s="113" t="s">
        <v>181</v>
      </c>
      <c r="B17" s="108">
        <v>2647872</v>
      </c>
      <c r="C17" s="109">
        <v>7.764776902856653E-2</v>
      </c>
    </row>
    <row r="18" spans="1:3" x14ac:dyDescent="0.3">
      <c r="A18" s="113" t="s">
        <v>182</v>
      </c>
      <c r="B18" s="108">
        <v>9.9999999999999995E-7</v>
      </c>
      <c r="C18" s="109">
        <v>2.9324593118008172E-14</v>
      </c>
    </row>
    <row r="19" spans="1:3" x14ac:dyDescent="0.3">
      <c r="A19" s="104" t="s">
        <v>183</v>
      </c>
      <c r="B19" s="105">
        <f>SUM(B20:B28)</f>
        <v>801060.00000800006</v>
      </c>
      <c r="C19" s="106">
        <v>2.3490758563346224E-2</v>
      </c>
    </row>
    <row r="20" spans="1:3" x14ac:dyDescent="0.3">
      <c r="A20" s="113" t="s">
        <v>184</v>
      </c>
      <c r="B20" s="108">
        <v>9.9999999999999995E-7</v>
      </c>
      <c r="C20" s="109">
        <v>2.9324593118008172E-14</v>
      </c>
    </row>
    <row r="21" spans="1:3" x14ac:dyDescent="0.3">
      <c r="A21" s="113" t="s">
        <v>185</v>
      </c>
      <c r="B21" s="108">
        <v>801060</v>
      </c>
      <c r="C21" s="109">
        <v>2.3490758563111627E-2</v>
      </c>
    </row>
    <row r="22" spans="1:3" x14ac:dyDescent="0.3">
      <c r="A22" s="113" t="s">
        <v>186</v>
      </c>
      <c r="B22" s="108">
        <v>9.9999999999999995E-7</v>
      </c>
      <c r="C22" s="109">
        <v>2.9324593118008172E-14</v>
      </c>
    </row>
    <row r="23" spans="1:3" x14ac:dyDescent="0.3">
      <c r="A23" s="113" t="s">
        <v>187</v>
      </c>
      <c r="B23" s="108">
        <v>9.9999999999999995E-7</v>
      </c>
      <c r="C23" s="109">
        <v>2.9324593118008172E-14</v>
      </c>
    </row>
    <row r="24" spans="1:3" x14ac:dyDescent="0.3">
      <c r="A24" s="113" t="s">
        <v>188</v>
      </c>
      <c r="B24" s="108">
        <v>9.9999999999999995E-7</v>
      </c>
      <c r="C24" s="109">
        <v>2.9324593118008172E-14</v>
      </c>
    </row>
    <row r="25" spans="1:3" x14ac:dyDescent="0.3">
      <c r="A25" s="113" t="s">
        <v>189</v>
      </c>
      <c r="B25" s="108">
        <v>9.9999999999999995E-7</v>
      </c>
      <c r="C25" s="109">
        <v>2.9324593118008172E-14</v>
      </c>
    </row>
    <row r="26" spans="1:3" x14ac:dyDescent="0.3">
      <c r="A26" s="113" t="s">
        <v>190</v>
      </c>
      <c r="B26" s="108">
        <v>9.9999999999999995E-7</v>
      </c>
      <c r="C26" s="109">
        <v>2.9324593118008172E-14</v>
      </c>
    </row>
    <row r="27" spans="1:3" x14ac:dyDescent="0.3">
      <c r="A27" s="113" t="s">
        <v>191</v>
      </c>
      <c r="B27" s="108">
        <v>9.9999999999999995E-7</v>
      </c>
      <c r="C27" s="109">
        <v>2.9324593118008172E-14</v>
      </c>
    </row>
    <row r="28" spans="1:3" x14ac:dyDescent="0.3">
      <c r="A28" s="113" t="s">
        <v>192</v>
      </c>
      <c r="B28" s="108">
        <v>9.9999999999999995E-7</v>
      </c>
      <c r="C28" s="109">
        <v>2.9324593118008172E-14</v>
      </c>
    </row>
    <row r="29" spans="1:3" x14ac:dyDescent="0.3">
      <c r="A29" s="104" t="s">
        <v>193</v>
      </c>
      <c r="B29" s="105">
        <v>3.9999999999999998E-6</v>
      </c>
      <c r="C29" s="106">
        <v>1.1729837247203269E-13</v>
      </c>
    </row>
    <row r="30" spans="1:3" x14ac:dyDescent="0.3">
      <c r="A30" s="64" t="s">
        <v>194</v>
      </c>
      <c r="B30" s="108">
        <v>9.9999999999999995E-7</v>
      </c>
      <c r="C30" s="109">
        <v>2.9324593118008172E-14</v>
      </c>
    </row>
    <row r="31" spans="1:3" ht="28.8" x14ac:dyDescent="0.3">
      <c r="A31" s="117" t="s">
        <v>195</v>
      </c>
      <c r="B31" s="108">
        <v>9.9999999999999995E-7</v>
      </c>
      <c r="C31" s="109">
        <v>2.9324593118008172E-14</v>
      </c>
    </row>
    <row r="32" spans="1:3" x14ac:dyDescent="0.3">
      <c r="A32" s="64" t="s">
        <v>196</v>
      </c>
      <c r="B32" s="108">
        <v>9.9999999999999995E-7</v>
      </c>
      <c r="C32" s="109">
        <v>2.9324593118008172E-14</v>
      </c>
    </row>
    <row r="33" spans="1:3" x14ac:dyDescent="0.3">
      <c r="A33" s="64" t="s">
        <v>197</v>
      </c>
      <c r="B33" s="108">
        <v>9.9999999999999995E-7</v>
      </c>
      <c r="C33" s="109">
        <v>2.9324593118008172E-14</v>
      </c>
    </row>
    <row r="34" spans="1:3" x14ac:dyDescent="0.3">
      <c r="A34" s="103" t="s">
        <v>9</v>
      </c>
      <c r="B34" s="110">
        <f>+B2+B11+B19+B29</f>
        <v>34101069.910016999</v>
      </c>
      <c r="C34" s="11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6"/>
  <sheetViews>
    <sheetView showGridLines="0" zoomScale="80" zoomScaleNormal="80" workbookViewId="0">
      <selection activeCell="C2" sqref="C2"/>
    </sheetView>
  </sheetViews>
  <sheetFormatPr baseColWidth="10" defaultColWidth="11.5546875" defaultRowHeight="14.4" x14ac:dyDescent="0.3"/>
  <cols>
    <col min="1" max="1" width="3.6640625" style="55" customWidth="1"/>
    <col min="2" max="2" width="10.109375" style="55" customWidth="1"/>
    <col min="3" max="3" width="65" style="55" customWidth="1"/>
    <col min="4" max="4" width="18.6640625" style="55" customWidth="1"/>
    <col min="5" max="5" width="11.5546875" style="55"/>
    <col min="6" max="6" width="18.88671875" style="55" customWidth="1"/>
    <col min="7" max="7" width="20.6640625" style="55" customWidth="1"/>
    <col min="8" max="8" width="32.6640625" style="55" customWidth="1"/>
    <col min="9" max="9" width="11.5546875" style="55"/>
    <col min="10" max="10" width="19" style="55" customWidth="1"/>
    <col min="11" max="11" width="17.6640625" style="55" customWidth="1"/>
    <col min="12" max="12" width="16.6640625" style="55" customWidth="1"/>
    <col min="13" max="13" width="35" style="55" customWidth="1"/>
    <col min="14" max="16384" width="11.5546875" style="55"/>
  </cols>
  <sheetData>
    <row r="1" spans="2:14" ht="15" x14ac:dyDescent="0.25">
      <c r="F1" s="56"/>
    </row>
    <row r="2" spans="2:14" x14ac:dyDescent="0.3">
      <c r="B2" s="39" t="s">
        <v>37</v>
      </c>
      <c r="C2" s="39" t="s">
        <v>38</v>
      </c>
      <c r="D2" s="39" t="s">
        <v>2</v>
      </c>
      <c r="E2" s="39" t="s">
        <v>3</v>
      </c>
      <c r="F2" s="56"/>
    </row>
    <row r="3" spans="2:14" ht="15" x14ac:dyDescent="0.25">
      <c r="B3" s="18">
        <v>1000</v>
      </c>
      <c r="C3" s="57" t="s">
        <v>39</v>
      </c>
      <c r="D3" s="24">
        <v>11560187.760070004</v>
      </c>
      <c r="E3" s="25">
        <v>0.33899780242828209</v>
      </c>
      <c r="F3" s="56"/>
    </row>
    <row r="4" spans="2:14" ht="15" x14ac:dyDescent="0.25">
      <c r="B4" s="19">
        <v>2000</v>
      </c>
      <c r="C4" s="58" t="s">
        <v>40</v>
      </c>
      <c r="D4" s="59">
        <v>6201199.0800400004</v>
      </c>
      <c r="E4" s="26">
        <v>0.18184763986403574</v>
      </c>
      <c r="F4" s="60"/>
    </row>
    <row r="5" spans="2:14" ht="15" x14ac:dyDescent="0.25">
      <c r="B5" s="18">
        <v>3000</v>
      </c>
      <c r="C5" s="61" t="s">
        <v>41</v>
      </c>
      <c r="D5" s="24">
        <v>4435802.0000799969</v>
      </c>
      <c r="E5" s="25">
        <v>0.13007808880303096</v>
      </c>
      <c r="F5" s="62"/>
    </row>
    <row r="6" spans="2:14" ht="15" x14ac:dyDescent="0.25">
      <c r="B6" s="19">
        <v>4000</v>
      </c>
      <c r="C6" s="58" t="s">
        <v>42</v>
      </c>
      <c r="D6" s="59">
        <v>1520100.0000700001</v>
      </c>
      <c r="E6" s="26">
        <v>4.4576314000270269E-2</v>
      </c>
      <c r="F6" s="62"/>
    </row>
    <row r="7" spans="2:14" ht="15" x14ac:dyDescent="0.25">
      <c r="B7" s="18">
        <v>5000</v>
      </c>
      <c r="C7" s="61" t="s">
        <v>43</v>
      </c>
      <c r="D7" s="24">
        <v>709000.00006999995</v>
      </c>
      <c r="E7" s="25">
        <v>2.0791136522502845E-2</v>
      </c>
      <c r="F7" s="62"/>
    </row>
    <row r="8" spans="2:14" x14ac:dyDescent="0.3">
      <c r="B8" s="19">
        <v>6000</v>
      </c>
      <c r="C8" s="58" t="s">
        <v>44</v>
      </c>
      <c r="D8" s="59">
        <v>9674781.0700000003</v>
      </c>
      <c r="E8" s="26">
        <v>0.28370901838058754</v>
      </c>
      <c r="F8" s="62"/>
    </row>
    <row r="9" spans="2:14" ht="15" x14ac:dyDescent="0.25">
      <c r="B9" s="18">
        <v>7000</v>
      </c>
      <c r="C9" s="61" t="s">
        <v>45</v>
      </c>
      <c r="D9" s="24">
        <v>6.999999999999999E-6</v>
      </c>
      <c r="E9" s="25">
        <v>2.0527215182390816E-13</v>
      </c>
      <c r="F9" s="62"/>
    </row>
    <row r="10" spans="2:14" ht="15" x14ac:dyDescent="0.25">
      <c r="B10" s="19">
        <v>8000</v>
      </c>
      <c r="C10" s="58" t="s">
        <v>46</v>
      </c>
      <c r="D10" s="59">
        <v>3.0000000000000004E-5</v>
      </c>
      <c r="E10" s="26">
        <v>8.7973779353103512E-13</v>
      </c>
      <c r="F10" s="62"/>
    </row>
    <row r="11" spans="2:14" x14ac:dyDescent="0.3">
      <c r="B11" s="18">
        <v>9000</v>
      </c>
      <c r="C11" s="61" t="s">
        <v>47</v>
      </c>
      <c r="D11" s="24">
        <v>6.999999999999999E-6</v>
      </c>
      <c r="E11" s="25">
        <v>2.0527215182390816E-13</v>
      </c>
      <c r="F11" s="56"/>
    </row>
    <row r="12" spans="2:14" x14ac:dyDescent="0.3">
      <c r="B12" s="134" t="s">
        <v>48</v>
      </c>
      <c r="C12" s="134"/>
      <c r="D12" s="101">
        <f>SUM(D3:D11)</f>
        <v>34101069.910374008</v>
      </c>
      <c r="E12" s="102">
        <v>0.99999999999999978</v>
      </c>
      <c r="F12" s="56"/>
    </row>
    <row r="13" spans="2:14" ht="15" x14ac:dyDescent="0.25">
      <c r="B13" s="63"/>
      <c r="C13" s="64"/>
      <c r="D13" s="7"/>
      <c r="E13" s="64"/>
      <c r="F13" s="62"/>
    </row>
    <row r="14" spans="2:14" x14ac:dyDescent="0.3">
      <c r="B14" s="135" t="s">
        <v>49</v>
      </c>
      <c r="C14" s="135"/>
      <c r="D14" s="39" t="s">
        <v>2</v>
      </c>
      <c r="E14" s="39" t="s">
        <v>3</v>
      </c>
      <c r="F14" s="65"/>
      <c r="G14" s="39"/>
      <c r="H14" s="39"/>
      <c r="I14" s="39"/>
      <c r="K14" s="39"/>
      <c r="L14" s="39"/>
      <c r="M14" s="39"/>
      <c r="N14" s="39"/>
    </row>
    <row r="15" spans="2:14" x14ac:dyDescent="0.3">
      <c r="B15" s="18">
        <v>1100</v>
      </c>
      <c r="C15" s="57" t="s">
        <v>57</v>
      </c>
      <c r="D15" s="13">
        <v>11560187.76</v>
      </c>
      <c r="E15" s="25">
        <v>0.9999999999939444</v>
      </c>
      <c r="F15" s="64"/>
      <c r="G15" s="66"/>
      <c r="H15" s="5"/>
      <c r="I15" s="2"/>
      <c r="K15" s="67"/>
      <c r="L15" s="67"/>
      <c r="M15" s="67"/>
      <c r="N15" s="40"/>
    </row>
    <row r="16" spans="2:14" x14ac:dyDescent="0.3">
      <c r="B16" s="19">
        <v>1200</v>
      </c>
      <c r="C16" s="58" t="s">
        <v>58</v>
      </c>
      <c r="D16" s="68">
        <v>1.0000000000000001E-5</v>
      </c>
      <c r="E16" s="26">
        <v>8.6503785297856135E-13</v>
      </c>
      <c r="F16" s="64"/>
      <c r="G16" s="64"/>
      <c r="H16" s="64"/>
      <c r="K16" s="64"/>
      <c r="L16" s="64"/>
      <c r="M16" s="64"/>
    </row>
    <row r="17" spans="2:14" ht="15" x14ac:dyDescent="0.25">
      <c r="B17" s="18">
        <v>1300</v>
      </c>
      <c r="C17" s="61" t="s">
        <v>59</v>
      </c>
      <c r="D17" s="13">
        <v>1.0000000000000001E-5</v>
      </c>
      <c r="E17" s="25">
        <v>8.6503785297856135E-13</v>
      </c>
      <c r="F17" s="64"/>
      <c r="G17" s="54"/>
      <c r="H17" s="54"/>
      <c r="I17" s="54"/>
      <c r="N17" s="41"/>
    </row>
    <row r="18" spans="2:14" ht="15" x14ac:dyDescent="0.25">
      <c r="B18" s="19">
        <v>1400</v>
      </c>
      <c r="C18" s="58" t="s">
        <v>60</v>
      </c>
      <c r="D18" s="68">
        <v>1.0000000000000001E-5</v>
      </c>
      <c r="E18" s="26">
        <v>8.6503785297856135E-13</v>
      </c>
      <c r="F18" s="64"/>
      <c r="G18" s="10"/>
      <c r="H18" s="3"/>
      <c r="I18" s="4"/>
    </row>
    <row r="19" spans="2:14" x14ac:dyDescent="0.3">
      <c r="B19" s="18">
        <v>1500</v>
      </c>
      <c r="C19" s="61" t="s">
        <v>61</v>
      </c>
      <c r="D19" s="13">
        <v>1.0000000000000001E-5</v>
      </c>
      <c r="E19" s="25">
        <v>8.6503785297856135E-13</v>
      </c>
      <c r="F19" s="64"/>
    </row>
    <row r="20" spans="2:14" ht="15" x14ac:dyDescent="0.25">
      <c r="B20" s="19">
        <v>1600</v>
      </c>
      <c r="C20" s="58" t="s">
        <v>62</v>
      </c>
      <c r="D20" s="68">
        <v>1.0000000000000001E-5</v>
      </c>
      <c r="E20" s="26">
        <v>8.6503785297856135E-13</v>
      </c>
      <c r="F20" s="64"/>
    </row>
    <row r="21" spans="2:14" x14ac:dyDescent="0.3">
      <c r="B21" s="18">
        <v>1700</v>
      </c>
      <c r="C21" s="61" t="s">
        <v>63</v>
      </c>
      <c r="D21" s="13">
        <v>1.0000000000000001E-5</v>
      </c>
      <c r="E21" s="25">
        <v>8.6503785297856135E-13</v>
      </c>
      <c r="F21" s="64"/>
    </row>
    <row r="22" spans="2:14" x14ac:dyDescent="0.3">
      <c r="B22" s="19">
        <v>1800</v>
      </c>
      <c r="C22" s="58" t="s">
        <v>64</v>
      </c>
      <c r="D22" s="68">
        <v>1.0000000000000001E-5</v>
      </c>
      <c r="E22" s="26">
        <v>8.6503785297856135E-13</v>
      </c>
      <c r="F22" s="64"/>
    </row>
    <row r="23" spans="2:14" x14ac:dyDescent="0.3">
      <c r="B23" s="52"/>
      <c r="C23" s="99" t="s">
        <v>65</v>
      </c>
      <c r="D23" s="97">
        <f>SUM(D15:D22)</f>
        <v>11560187.760070004</v>
      </c>
      <c r="E23" s="98">
        <v>1</v>
      </c>
      <c r="F23" s="64"/>
    </row>
    <row r="24" spans="2:14" ht="15" x14ac:dyDescent="0.25">
      <c r="B24" s="19"/>
      <c r="C24" s="22"/>
      <c r="D24" s="69"/>
      <c r="E24" s="42"/>
      <c r="F24" s="64"/>
    </row>
    <row r="25" spans="2:14" x14ac:dyDescent="0.3">
      <c r="B25" s="135" t="s">
        <v>66</v>
      </c>
      <c r="C25" s="135"/>
      <c r="D25" s="39" t="s">
        <v>2</v>
      </c>
      <c r="E25" s="39" t="s">
        <v>3</v>
      </c>
      <c r="F25" s="64"/>
    </row>
    <row r="26" spans="2:14" x14ac:dyDescent="0.3">
      <c r="B26" s="18">
        <v>2100</v>
      </c>
      <c r="C26" s="70" t="s">
        <v>67</v>
      </c>
      <c r="D26" s="13">
        <v>1001900</v>
      </c>
      <c r="E26" s="25">
        <v>0.16156552741950314</v>
      </c>
      <c r="F26" s="64"/>
    </row>
    <row r="27" spans="2:14" ht="15" x14ac:dyDescent="0.25">
      <c r="B27" s="11">
        <v>2200</v>
      </c>
      <c r="C27" s="8" t="s">
        <v>68</v>
      </c>
      <c r="D27" s="68">
        <v>1.0000000000000001E-5</v>
      </c>
      <c r="E27" s="27">
        <v>1.6125913506288367E-12</v>
      </c>
      <c r="F27" s="64"/>
    </row>
    <row r="28" spans="2:14" x14ac:dyDescent="0.3">
      <c r="B28" s="18">
        <v>2300</v>
      </c>
      <c r="C28" s="61" t="s">
        <v>69</v>
      </c>
      <c r="D28" s="13">
        <v>3501650</v>
      </c>
      <c r="E28" s="25">
        <v>0.56467305029294657</v>
      </c>
      <c r="F28" s="64"/>
    </row>
    <row r="29" spans="2:14" x14ac:dyDescent="0.3">
      <c r="B29" s="11">
        <v>2400</v>
      </c>
      <c r="C29" s="8" t="s">
        <v>70</v>
      </c>
      <c r="D29" s="71">
        <v>1438049.08</v>
      </c>
      <c r="E29" s="27">
        <v>0.23189855081877558</v>
      </c>
      <c r="F29" s="64"/>
    </row>
    <row r="30" spans="2:14" x14ac:dyDescent="0.3">
      <c r="B30" s="18">
        <v>2500</v>
      </c>
      <c r="C30" s="61" t="s">
        <v>71</v>
      </c>
      <c r="D30" s="13">
        <v>1.0000000000000001E-5</v>
      </c>
      <c r="E30" s="25">
        <v>1.6125913506288367E-12</v>
      </c>
      <c r="F30" s="64"/>
    </row>
    <row r="31" spans="2:14" x14ac:dyDescent="0.3">
      <c r="B31" s="11">
        <v>2600</v>
      </c>
      <c r="C31" s="8" t="s">
        <v>72</v>
      </c>
      <c r="D31" s="68">
        <v>1.0000000000000001E-5</v>
      </c>
      <c r="E31" s="27">
        <v>1.6125913506288367E-12</v>
      </c>
      <c r="F31" s="64"/>
    </row>
    <row r="32" spans="2:14" x14ac:dyDescent="0.3">
      <c r="B32" s="18">
        <v>2700</v>
      </c>
      <c r="C32" s="61" t="s">
        <v>73</v>
      </c>
      <c r="D32" s="13">
        <v>25000</v>
      </c>
      <c r="E32" s="25">
        <v>4.031478376572091E-3</v>
      </c>
      <c r="F32" s="64"/>
    </row>
    <row r="33" spans="2:9" x14ac:dyDescent="0.3">
      <c r="B33" s="11">
        <v>2800</v>
      </c>
      <c r="C33" s="8" t="s">
        <v>74</v>
      </c>
      <c r="D33" s="68">
        <v>1.0000000000000001E-5</v>
      </c>
      <c r="E33" s="27">
        <v>1.6125913506288367E-12</v>
      </c>
      <c r="F33" s="64"/>
    </row>
    <row r="34" spans="2:9" x14ac:dyDescent="0.3">
      <c r="B34" s="18">
        <v>2900</v>
      </c>
      <c r="C34" s="61" t="s">
        <v>75</v>
      </c>
      <c r="D34" s="13">
        <v>234600</v>
      </c>
      <c r="E34" s="25">
        <v>3.7831393085752507E-2</v>
      </c>
      <c r="F34" s="64"/>
    </row>
    <row r="35" spans="2:9" x14ac:dyDescent="0.3">
      <c r="B35" s="52"/>
      <c r="C35" s="96" t="s">
        <v>76</v>
      </c>
      <c r="D35" s="97">
        <f>SUM(D26:D34)</f>
        <v>6201199.0800399985</v>
      </c>
      <c r="E35" s="98">
        <v>1.0000000000000004</v>
      </c>
      <c r="F35" s="64"/>
    </row>
    <row r="36" spans="2:9" x14ac:dyDescent="0.3">
      <c r="B36" s="43"/>
      <c r="C36" s="43"/>
      <c r="D36" s="72"/>
      <c r="E36" s="15"/>
      <c r="F36" s="64"/>
    </row>
    <row r="37" spans="2:9" x14ac:dyDescent="0.3">
      <c r="B37" s="135" t="s">
        <v>77</v>
      </c>
      <c r="C37" s="135"/>
      <c r="D37" s="39" t="s">
        <v>2</v>
      </c>
      <c r="E37" s="39" t="s">
        <v>3</v>
      </c>
      <c r="F37" s="64"/>
    </row>
    <row r="38" spans="2:9" x14ac:dyDescent="0.3">
      <c r="B38" s="18">
        <v>3100</v>
      </c>
      <c r="C38" s="73" t="s">
        <v>78</v>
      </c>
      <c r="D38" s="13">
        <v>4435802</v>
      </c>
      <c r="E38" s="25">
        <v>0.99999999998196565</v>
      </c>
      <c r="F38" s="64"/>
    </row>
    <row r="39" spans="2:9" x14ac:dyDescent="0.3">
      <c r="B39" s="11">
        <v>3200</v>
      </c>
      <c r="C39" s="74" t="s">
        <v>79</v>
      </c>
      <c r="D39" s="75">
        <v>1.0000000000000001E-5</v>
      </c>
      <c r="E39" s="27">
        <v>2.2543837619036328E-12</v>
      </c>
      <c r="F39" s="64"/>
    </row>
    <row r="40" spans="2:9" x14ac:dyDescent="0.3">
      <c r="B40" s="18">
        <v>3300</v>
      </c>
      <c r="C40" s="73" t="s">
        <v>80</v>
      </c>
      <c r="D40" s="24">
        <v>1.0000000000000001E-5</v>
      </c>
      <c r="E40" s="25">
        <v>2.2543837619036328E-12</v>
      </c>
      <c r="F40" s="64"/>
    </row>
    <row r="41" spans="2:9" x14ac:dyDescent="0.3">
      <c r="B41" s="11">
        <v>3400</v>
      </c>
      <c r="C41" s="74" t="s">
        <v>81</v>
      </c>
      <c r="D41" s="75">
        <v>1.0000000000000001E-5</v>
      </c>
      <c r="E41" s="27">
        <v>2.2543837619036328E-12</v>
      </c>
      <c r="F41" s="64"/>
    </row>
    <row r="42" spans="2:9" x14ac:dyDescent="0.3">
      <c r="B42" s="18">
        <v>3500</v>
      </c>
      <c r="C42" s="73" t="s">
        <v>82</v>
      </c>
      <c r="D42" s="24">
        <v>1.0000000000000001E-5</v>
      </c>
      <c r="E42" s="25">
        <v>2.2543837619036328E-12</v>
      </c>
      <c r="F42" s="64"/>
    </row>
    <row r="43" spans="2:9" x14ac:dyDescent="0.3">
      <c r="B43" s="11">
        <v>3600</v>
      </c>
      <c r="C43" s="74" t="s">
        <v>83</v>
      </c>
      <c r="D43" s="75">
        <v>1.0000000000000001E-5</v>
      </c>
      <c r="E43" s="27">
        <v>2.2543837619036328E-12</v>
      </c>
      <c r="F43" s="64"/>
    </row>
    <row r="44" spans="2:9" x14ac:dyDescent="0.3">
      <c r="B44" s="18">
        <v>3700</v>
      </c>
      <c r="C44" s="73" t="s">
        <v>84</v>
      </c>
      <c r="D44" s="24">
        <v>1.0000000000000001E-5</v>
      </c>
      <c r="E44" s="25">
        <v>2.2543837619036328E-12</v>
      </c>
      <c r="F44" s="64"/>
    </row>
    <row r="45" spans="2:9" x14ac:dyDescent="0.3">
      <c r="B45" s="11">
        <v>3800</v>
      </c>
      <c r="C45" s="74" t="s">
        <v>85</v>
      </c>
      <c r="D45" s="75">
        <v>1.0000000000000001E-5</v>
      </c>
      <c r="E45" s="27">
        <v>2.2543837619036328E-12</v>
      </c>
      <c r="F45" s="64"/>
    </row>
    <row r="46" spans="2:9" x14ac:dyDescent="0.3">
      <c r="B46" s="18">
        <v>3900</v>
      </c>
      <c r="C46" s="73" t="s">
        <v>86</v>
      </c>
      <c r="D46" s="24">
        <v>1.0000000000000001E-5</v>
      </c>
      <c r="E46" s="25">
        <v>2.2543837619036328E-12</v>
      </c>
      <c r="F46" s="64"/>
      <c r="I46" s="76"/>
    </row>
    <row r="47" spans="2:9" x14ac:dyDescent="0.3">
      <c r="B47" s="52"/>
      <c r="C47" s="96" t="s">
        <v>87</v>
      </c>
      <c r="D47" s="97">
        <f>SUM(D38:D46)</f>
        <v>4435802.0000799969</v>
      </c>
      <c r="E47" s="98">
        <v>1.0000000000000009</v>
      </c>
      <c r="F47" s="64"/>
      <c r="I47" s="77"/>
    </row>
    <row r="48" spans="2:9" x14ac:dyDescent="0.3">
      <c r="B48" s="11"/>
      <c r="C48" s="11"/>
      <c r="D48" s="50"/>
      <c r="E48" s="44"/>
      <c r="F48" s="64"/>
      <c r="I48" s="77"/>
    </row>
    <row r="49" spans="2:8" x14ac:dyDescent="0.3">
      <c r="B49" s="134" t="s">
        <v>83</v>
      </c>
      <c r="C49" s="134"/>
      <c r="D49" s="39" t="s">
        <v>2</v>
      </c>
      <c r="E49" s="39" t="s">
        <v>3</v>
      </c>
      <c r="F49" s="64"/>
    </row>
    <row r="50" spans="2:8" ht="28.8" x14ac:dyDescent="0.3">
      <c r="B50" s="21">
        <v>361</v>
      </c>
      <c r="C50" s="78" t="s">
        <v>88</v>
      </c>
      <c r="D50" s="24">
        <v>1.0000000000000001E-5</v>
      </c>
      <c r="E50" s="51">
        <v>3.1229622670719391E-12</v>
      </c>
      <c r="F50" s="64"/>
    </row>
    <row r="51" spans="2:8" ht="28.8" x14ac:dyDescent="0.3">
      <c r="B51" s="22">
        <v>362</v>
      </c>
      <c r="C51" s="79" t="s">
        <v>89</v>
      </c>
      <c r="D51" s="59">
        <v>1.0000000000000001E-5</v>
      </c>
      <c r="E51" s="45">
        <v>3.1229622670719391E-12</v>
      </c>
      <c r="F51" s="64"/>
    </row>
    <row r="52" spans="2:8" ht="28.8" x14ac:dyDescent="0.3">
      <c r="B52" s="21">
        <v>363</v>
      </c>
      <c r="C52" s="78" t="s">
        <v>90</v>
      </c>
      <c r="D52" s="24">
        <v>1.0000000000000001E-5</v>
      </c>
      <c r="E52" s="51">
        <v>3.1229622670719391E-12</v>
      </c>
      <c r="F52" s="64"/>
    </row>
    <row r="53" spans="2:8" x14ac:dyDescent="0.3">
      <c r="B53" s="22">
        <v>364</v>
      </c>
      <c r="C53" s="79" t="s">
        <v>91</v>
      </c>
      <c r="D53" s="59">
        <v>1.0000000000000001E-5</v>
      </c>
      <c r="E53" s="45">
        <v>3.1229622670719391E-12</v>
      </c>
      <c r="F53" s="64"/>
    </row>
    <row r="54" spans="2:8" x14ac:dyDescent="0.3">
      <c r="B54" s="21">
        <v>365</v>
      </c>
      <c r="C54" s="16" t="s">
        <v>92</v>
      </c>
      <c r="D54" s="24">
        <v>1.0000000000000001E-5</v>
      </c>
      <c r="E54" s="51">
        <v>3.1229622670719391E-12</v>
      </c>
      <c r="F54" s="64"/>
    </row>
    <row r="55" spans="2:8" ht="28.8" x14ac:dyDescent="0.3">
      <c r="B55" s="22">
        <v>366</v>
      </c>
      <c r="C55" s="79" t="s">
        <v>93</v>
      </c>
      <c r="D55" s="59">
        <v>1.0000000000000001E-5</v>
      </c>
      <c r="E55" s="45">
        <v>3.1229622670719391E-12</v>
      </c>
      <c r="F55" s="64"/>
    </row>
    <row r="56" spans="2:8" x14ac:dyDescent="0.3">
      <c r="B56" s="21">
        <v>369</v>
      </c>
      <c r="C56" s="16" t="s">
        <v>94</v>
      </c>
      <c r="D56" s="24">
        <v>1.0000000000000001E-5</v>
      </c>
      <c r="E56" s="51">
        <v>3.1229622670719391E-12</v>
      </c>
      <c r="F56" s="64"/>
    </row>
    <row r="57" spans="2:8" x14ac:dyDescent="0.3">
      <c r="B57" s="53"/>
      <c r="C57" s="99" t="s">
        <v>95</v>
      </c>
      <c r="D57" s="97">
        <f>SUM(D50:D56)</f>
        <v>7.0000000000000007E-5</v>
      </c>
      <c r="E57" s="100">
        <v>2.1860735869503574E-11</v>
      </c>
      <c r="F57" s="46"/>
      <c r="H57" s="80"/>
    </row>
    <row r="58" spans="2:8" x14ac:dyDescent="0.3">
      <c r="B58" s="12"/>
      <c r="C58" s="81"/>
      <c r="D58" s="82"/>
      <c r="E58" s="47"/>
      <c r="F58" s="64"/>
    </row>
    <row r="59" spans="2:8" x14ac:dyDescent="0.3">
      <c r="B59" s="135" t="s">
        <v>96</v>
      </c>
      <c r="C59" s="135"/>
      <c r="D59" s="39" t="s">
        <v>2</v>
      </c>
      <c r="E59" s="39" t="s">
        <v>3</v>
      </c>
      <c r="F59" s="64"/>
    </row>
    <row r="60" spans="2:8" x14ac:dyDescent="0.3">
      <c r="B60" s="23">
        <v>4100</v>
      </c>
      <c r="C60" s="83" t="s">
        <v>97</v>
      </c>
      <c r="D60" s="24">
        <v>1.0000000000000001E-5</v>
      </c>
      <c r="E60" s="28">
        <v>6.5785145711068383E-12</v>
      </c>
      <c r="F60" s="62"/>
      <c r="G60" s="62"/>
      <c r="H60" s="62"/>
    </row>
    <row r="61" spans="2:8" x14ac:dyDescent="0.3">
      <c r="B61" s="63">
        <v>4200</v>
      </c>
      <c r="C61" s="64" t="s">
        <v>98</v>
      </c>
      <c r="D61" s="59">
        <v>1.0000000000000001E-5</v>
      </c>
      <c r="E61" s="84">
        <v>6.5785145711068383E-12</v>
      </c>
      <c r="F61" s="64"/>
    </row>
    <row r="62" spans="2:8" x14ac:dyDescent="0.3">
      <c r="B62" s="18">
        <v>4300</v>
      </c>
      <c r="C62" s="73" t="s">
        <v>99</v>
      </c>
      <c r="D62" s="24">
        <v>100000</v>
      </c>
      <c r="E62" s="25">
        <v>6.5785145711068374E-2</v>
      </c>
      <c r="F62" s="64"/>
    </row>
    <row r="63" spans="2:8" x14ac:dyDescent="0.3">
      <c r="B63" s="11">
        <v>4400</v>
      </c>
      <c r="C63" s="74" t="s">
        <v>100</v>
      </c>
      <c r="D63" s="59">
        <v>1.0000000000000001E-5</v>
      </c>
      <c r="E63" s="27">
        <v>6.5785145711068383E-12</v>
      </c>
      <c r="F63" s="64"/>
    </row>
    <row r="64" spans="2:8" x14ac:dyDescent="0.3">
      <c r="B64" s="18">
        <v>4500</v>
      </c>
      <c r="C64" s="73" t="s">
        <v>7</v>
      </c>
      <c r="D64" s="24">
        <v>1.0000000000000001E-5</v>
      </c>
      <c r="E64" s="25">
        <v>6.5785145711068383E-12</v>
      </c>
      <c r="F64" s="64"/>
    </row>
    <row r="65" spans="2:6" x14ac:dyDescent="0.3">
      <c r="B65" s="11">
        <v>4600</v>
      </c>
      <c r="C65" s="74" t="s">
        <v>101</v>
      </c>
      <c r="D65" s="59">
        <v>1.0000000000000001E-5</v>
      </c>
      <c r="E65" s="27">
        <v>6.5785145711068383E-12</v>
      </c>
      <c r="F65" s="64"/>
    </row>
    <row r="66" spans="2:6" x14ac:dyDescent="0.3">
      <c r="B66" s="18">
        <v>4700</v>
      </c>
      <c r="C66" s="73" t="s">
        <v>102</v>
      </c>
      <c r="D66" s="24">
        <v>1420100</v>
      </c>
      <c r="E66" s="25">
        <v>0.93421485424288198</v>
      </c>
      <c r="F66" s="64"/>
    </row>
    <row r="67" spans="2:6" x14ac:dyDescent="0.3">
      <c r="B67" s="11">
        <v>4800</v>
      </c>
      <c r="C67" s="74" t="s">
        <v>103</v>
      </c>
      <c r="D67" s="59">
        <v>1.0000000000000001E-5</v>
      </c>
      <c r="E67" s="27">
        <v>6.5785145711068383E-12</v>
      </c>
      <c r="F67" s="64"/>
    </row>
    <row r="68" spans="2:6" x14ac:dyDescent="0.3">
      <c r="B68" s="18">
        <v>4900</v>
      </c>
      <c r="C68" s="73" t="s">
        <v>104</v>
      </c>
      <c r="D68" s="24">
        <v>1.0000000000000001E-5</v>
      </c>
      <c r="E68" s="25">
        <v>6.5785145711068383E-12</v>
      </c>
      <c r="F68" s="64"/>
    </row>
    <row r="69" spans="2:6" x14ac:dyDescent="0.3">
      <c r="B69" s="52"/>
      <c r="C69" s="96" t="s">
        <v>105</v>
      </c>
      <c r="D69" s="97">
        <f>SUM(D60:D68)</f>
        <v>1520100.0000700001</v>
      </c>
      <c r="E69" s="100">
        <v>1</v>
      </c>
      <c r="F69" s="64"/>
    </row>
    <row r="70" spans="2:6" x14ac:dyDescent="0.3">
      <c r="B70" s="11"/>
      <c r="C70" s="11"/>
      <c r="D70" s="85"/>
      <c r="E70" s="29"/>
      <c r="F70" s="64"/>
    </row>
    <row r="71" spans="2:6" x14ac:dyDescent="0.3">
      <c r="B71" s="134" t="s">
        <v>7</v>
      </c>
      <c r="C71" s="134"/>
      <c r="D71" s="39" t="s">
        <v>2</v>
      </c>
      <c r="E71" s="39" t="s">
        <v>3</v>
      </c>
      <c r="F71" s="64"/>
    </row>
    <row r="72" spans="2:6" x14ac:dyDescent="0.3">
      <c r="B72" s="21">
        <v>451</v>
      </c>
      <c r="C72" s="17" t="s">
        <v>106</v>
      </c>
      <c r="D72" s="24">
        <v>1.0000000000000001E-5</v>
      </c>
      <c r="E72" s="30">
        <v>1.0000000000000001E-5</v>
      </c>
      <c r="F72" s="64"/>
    </row>
    <row r="73" spans="2:6" x14ac:dyDescent="0.3">
      <c r="B73" s="22">
        <v>452</v>
      </c>
      <c r="C73" s="86" t="s">
        <v>107</v>
      </c>
      <c r="D73" s="59">
        <v>1.0000000000000001E-5</v>
      </c>
      <c r="E73" s="31">
        <v>1.0000000000000001E-5</v>
      </c>
      <c r="F73" s="64"/>
    </row>
    <row r="74" spans="2:6" x14ac:dyDescent="0.3">
      <c r="B74" s="21">
        <v>459</v>
      </c>
      <c r="C74" s="78" t="s">
        <v>108</v>
      </c>
      <c r="D74" s="24">
        <v>1.0000000000000001E-5</v>
      </c>
      <c r="E74" s="30">
        <v>1.0000000000000001E-5</v>
      </c>
      <c r="F74" s="64"/>
    </row>
    <row r="75" spans="2:6" x14ac:dyDescent="0.3">
      <c r="B75" s="53"/>
      <c r="C75" s="99" t="s">
        <v>109</v>
      </c>
      <c r="D75" s="97">
        <v>3.0000000000000004E-5</v>
      </c>
      <c r="E75" s="100">
        <v>3.0000000000000004E-5</v>
      </c>
      <c r="F75" s="64"/>
    </row>
    <row r="76" spans="2:6" x14ac:dyDescent="0.3">
      <c r="B76" s="43"/>
      <c r="C76" s="43"/>
      <c r="D76" s="87"/>
      <c r="E76" s="48"/>
      <c r="F76" s="64"/>
    </row>
    <row r="77" spans="2:6" x14ac:dyDescent="0.3">
      <c r="B77" s="135" t="s">
        <v>110</v>
      </c>
      <c r="C77" s="135"/>
      <c r="D77" s="39" t="s">
        <v>2</v>
      </c>
      <c r="E77" s="39" t="s">
        <v>3</v>
      </c>
      <c r="F77" s="64"/>
    </row>
    <row r="78" spans="2:6" x14ac:dyDescent="0.3">
      <c r="B78" s="18">
        <v>5100</v>
      </c>
      <c r="C78" s="78" t="s">
        <v>111</v>
      </c>
      <c r="D78" s="88">
        <v>59000</v>
      </c>
      <c r="E78" s="25">
        <v>8.3215796888822149E-2</v>
      </c>
      <c r="F78" s="64"/>
    </row>
    <row r="79" spans="2:6" x14ac:dyDescent="0.3">
      <c r="B79" s="19">
        <v>5200</v>
      </c>
      <c r="C79" s="79" t="s">
        <v>112</v>
      </c>
      <c r="D79" s="59">
        <v>1.0000000000000001E-5</v>
      </c>
      <c r="E79" s="27">
        <v>1.4104372354037655E-11</v>
      </c>
      <c r="F79" s="64"/>
    </row>
    <row r="80" spans="2:6" x14ac:dyDescent="0.3">
      <c r="B80" s="18">
        <v>5300</v>
      </c>
      <c r="C80" s="78" t="s">
        <v>113</v>
      </c>
      <c r="D80" s="24">
        <v>1.0000000000000001E-5</v>
      </c>
      <c r="E80" s="25">
        <v>1.4104372354037655E-11</v>
      </c>
      <c r="F80" s="64"/>
    </row>
    <row r="81" spans="2:6" x14ac:dyDescent="0.3">
      <c r="B81" s="19">
        <v>5400</v>
      </c>
      <c r="C81" s="79" t="s">
        <v>114</v>
      </c>
      <c r="D81" s="59">
        <v>650000</v>
      </c>
      <c r="E81" s="27">
        <v>0.91678420301244745</v>
      </c>
      <c r="F81" s="64"/>
    </row>
    <row r="82" spans="2:6" x14ac:dyDescent="0.3">
      <c r="B82" s="18">
        <v>5500</v>
      </c>
      <c r="C82" s="78" t="s">
        <v>115</v>
      </c>
      <c r="D82" s="24">
        <v>1.0000000000000001E-5</v>
      </c>
      <c r="E82" s="25">
        <v>1.4104372354037655E-11</v>
      </c>
      <c r="F82" s="64"/>
    </row>
    <row r="83" spans="2:6" x14ac:dyDescent="0.3">
      <c r="B83" s="19">
        <v>5600</v>
      </c>
      <c r="C83" s="79" t="s">
        <v>116</v>
      </c>
      <c r="D83" s="59">
        <v>1.0000000000000001E-5</v>
      </c>
      <c r="E83" s="27">
        <v>1.4104372354037655E-11</v>
      </c>
      <c r="F83" s="64"/>
    </row>
    <row r="84" spans="2:6" x14ac:dyDescent="0.3">
      <c r="B84" s="20">
        <v>5700</v>
      </c>
      <c r="C84" s="78" t="s">
        <v>117</v>
      </c>
      <c r="D84" s="24">
        <v>1.0000000000000001E-5</v>
      </c>
      <c r="E84" s="89">
        <v>1.4104372354037655E-11</v>
      </c>
      <c r="F84" s="64"/>
    </row>
    <row r="85" spans="2:6" x14ac:dyDescent="0.3">
      <c r="B85" s="19">
        <v>5800</v>
      </c>
      <c r="C85" s="79" t="s">
        <v>118</v>
      </c>
      <c r="D85" s="59">
        <v>1.0000000000000001E-5</v>
      </c>
      <c r="E85" s="27">
        <v>1.4104372354037655E-11</v>
      </c>
      <c r="F85" s="64"/>
    </row>
    <row r="86" spans="2:6" x14ac:dyDescent="0.3">
      <c r="B86" s="20">
        <v>5900</v>
      </c>
      <c r="C86" s="78" t="s">
        <v>119</v>
      </c>
      <c r="D86" s="24">
        <v>1.0000000000000001E-5</v>
      </c>
      <c r="E86" s="89">
        <v>1.4104372354037655E-11</v>
      </c>
      <c r="F86" s="64"/>
    </row>
    <row r="87" spans="2:6" x14ac:dyDescent="0.3">
      <c r="B87" s="52"/>
      <c r="C87" s="96" t="s">
        <v>120</v>
      </c>
      <c r="D87" s="97">
        <f>SUM(D78:D86)</f>
        <v>709000.00006999983</v>
      </c>
      <c r="E87" s="98">
        <v>1.0000000000000002</v>
      </c>
      <c r="F87" s="64"/>
    </row>
    <row r="88" spans="2:6" x14ac:dyDescent="0.3">
      <c r="B88" s="43"/>
      <c r="C88" s="43"/>
      <c r="D88" s="87"/>
      <c r="E88" s="48"/>
      <c r="F88" s="64"/>
    </row>
    <row r="89" spans="2:6" x14ac:dyDescent="0.3">
      <c r="B89" s="135" t="s">
        <v>121</v>
      </c>
      <c r="C89" s="135"/>
      <c r="D89" s="39" t="s">
        <v>2</v>
      </c>
      <c r="E89" s="39" t="s">
        <v>3</v>
      </c>
      <c r="F89" s="64"/>
    </row>
    <row r="90" spans="2:6" x14ac:dyDescent="0.3">
      <c r="B90" s="18">
        <v>6100</v>
      </c>
      <c r="C90" s="70" t="s">
        <v>122</v>
      </c>
      <c r="D90" s="24">
        <v>2350000</v>
      </c>
      <c r="E90" s="25">
        <v>0.24289955328157103</v>
      </c>
      <c r="F90" s="64"/>
    </row>
    <row r="91" spans="2:6" x14ac:dyDescent="0.3">
      <c r="B91" s="11">
        <v>6200</v>
      </c>
      <c r="C91" s="74" t="s">
        <v>123</v>
      </c>
      <c r="D91" s="90">
        <v>5474781.0700000003</v>
      </c>
      <c r="E91" s="27">
        <v>0.56588164945421349</v>
      </c>
      <c r="F91" s="64"/>
    </row>
    <row r="92" spans="2:6" x14ac:dyDescent="0.3">
      <c r="B92" s="18">
        <v>6300</v>
      </c>
      <c r="C92" s="73" t="s">
        <v>124</v>
      </c>
      <c r="D92" s="24">
        <v>1850000</v>
      </c>
      <c r="E92" s="25">
        <v>0.19121879726421551</v>
      </c>
      <c r="F92" s="64"/>
    </row>
    <row r="93" spans="2:6" x14ac:dyDescent="0.3">
      <c r="B93" s="52"/>
      <c r="C93" s="96" t="s">
        <v>125</v>
      </c>
      <c r="D93" s="97">
        <f>SUM(D90:D92)</f>
        <v>9674781.0700000003</v>
      </c>
      <c r="E93" s="98">
        <v>1</v>
      </c>
      <c r="F93" s="64"/>
    </row>
    <row r="94" spans="2:6" x14ac:dyDescent="0.3">
      <c r="B94" s="11"/>
      <c r="C94" s="11"/>
      <c r="D94" s="50"/>
      <c r="E94" s="49"/>
      <c r="F94" s="64"/>
    </row>
    <row r="95" spans="2:6" x14ac:dyDescent="0.3">
      <c r="B95" s="135" t="s">
        <v>126</v>
      </c>
      <c r="C95" s="135"/>
      <c r="D95" s="39" t="s">
        <v>2</v>
      </c>
      <c r="E95" s="39" t="s">
        <v>3</v>
      </c>
      <c r="F95" s="64"/>
    </row>
    <row r="96" spans="2:6" x14ac:dyDescent="0.3">
      <c r="B96" s="18">
        <v>7100</v>
      </c>
      <c r="C96" s="78" t="s">
        <v>127</v>
      </c>
      <c r="D96" s="24">
        <v>9.9999999999999995E-7</v>
      </c>
      <c r="E96" s="30">
        <v>9.9999999999999995E-7</v>
      </c>
      <c r="F96" s="64"/>
    </row>
    <row r="97" spans="2:9" x14ac:dyDescent="0.3">
      <c r="B97" s="19">
        <v>7200</v>
      </c>
      <c r="C97" s="79" t="s">
        <v>128</v>
      </c>
      <c r="D97" s="59">
        <v>9.9999999999999995E-7</v>
      </c>
      <c r="E97" s="31">
        <v>9.9999999999999995E-7</v>
      </c>
      <c r="F97" s="64"/>
    </row>
    <row r="98" spans="2:9" x14ac:dyDescent="0.3">
      <c r="B98" s="18">
        <v>7300</v>
      </c>
      <c r="C98" s="78" t="s">
        <v>129</v>
      </c>
      <c r="D98" s="24">
        <v>9.9999999999999995E-7</v>
      </c>
      <c r="E98" s="30">
        <v>9.9999999999999995E-7</v>
      </c>
      <c r="F98" s="64"/>
    </row>
    <row r="99" spans="2:9" x14ac:dyDescent="0.3">
      <c r="B99" s="19">
        <v>7400</v>
      </c>
      <c r="C99" s="79" t="s">
        <v>130</v>
      </c>
      <c r="D99" s="59">
        <v>9.9999999999999995E-7</v>
      </c>
      <c r="E99" s="31">
        <v>9.9999999999999995E-7</v>
      </c>
      <c r="F99" s="64"/>
    </row>
    <row r="100" spans="2:9" x14ac:dyDescent="0.3">
      <c r="B100" s="18">
        <v>7500</v>
      </c>
      <c r="C100" s="78" t="s">
        <v>131</v>
      </c>
      <c r="D100" s="24">
        <v>9.9999999999999995E-7</v>
      </c>
      <c r="E100" s="30">
        <v>9.9999999999999995E-7</v>
      </c>
      <c r="F100" s="64"/>
    </row>
    <row r="101" spans="2:9" x14ac:dyDescent="0.3">
      <c r="B101" s="19">
        <v>7600</v>
      </c>
      <c r="C101" s="79" t="s">
        <v>132</v>
      </c>
      <c r="D101" s="59">
        <v>9.9999999999999995E-7</v>
      </c>
      <c r="E101" s="31">
        <v>9.9999999999999995E-7</v>
      </c>
      <c r="F101" s="64"/>
    </row>
    <row r="102" spans="2:9" x14ac:dyDescent="0.3">
      <c r="B102" s="20">
        <v>7900</v>
      </c>
      <c r="C102" s="91" t="s">
        <v>133</v>
      </c>
      <c r="D102" s="24">
        <v>9.9999999999999995E-7</v>
      </c>
      <c r="E102" s="30">
        <v>9.9999999999999995E-7</v>
      </c>
      <c r="F102" s="64"/>
    </row>
    <row r="103" spans="2:9" x14ac:dyDescent="0.3">
      <c r="B103" s="52"/>
      <c r="C103" s="96" t="s">
        <v>134</v>
      </c>
      <c r="D103" s="97">
        <f>SUM(D96:D102)</f>
        <v>6.999999999999999E-6</v>
      </c>
      <c r="E103" s="98">
        <v>6.999999999999999E-6</v>
      </c>
      <c r="F103" s="64"/>
    </row>
    <row r="104" spans="2:9" x14ac:dyDescent="0.3">
      <c r="B104" s="11"/>
      <c r="C104" s="11"/>
      <c r="D104" s="50"/>
      <c r="E104" s="49"/>
      <c r="F104" s="64"/>
    </row>
    <row r="105" spans="2:9" x14ac:dyDescent="0.3">
      <c r="B105" s="135" t="s">
        <v>135</v>
      </c>
      <c r="C105" s="135"/>
      <c r="D105" s="39" t="s">
        <v>2</v>
      </c>
      <c r="E105" s="39" t="s">
        <v>3</v>
      </c>
      <c r="F105" s="64"/>
    </row>
    <row r="106" spans="2:9" x14ac:dyDescent="0.3">
      <c r="B106" s="18">
        <v>8100</v>
      </c>
      <c r="C106" s="78" t="s">
        <v>8</v>
      </c>
      <c r="D106" s="24">
        <v>1.0000000000000001E-5</v>
      </c>
      <c r="E106" s="30">
        <v>1.0000000000000001E-5</v>
      </c>
      <c r="F106" s="64"/>
    </row>
    <row r="107" spans="2:9" x14ac:dyDescent="0.3">
      <c r="B107" s="19">
        <v>8300</v>
      </c>
      <c r="C107" s="79" t="s">
        <v>136</v>
      </c>
      <c r="D107" s="59">
        <v>1.0000000000000001E-5</v>
      </c>
      <c r="E107" s="31">
        <v>1.0000000000000001E-5</v>
      </c>
      <c r="F107" s="64"/>
    </row>
    <row r="108" spans="2:9" x14ac:dyDescent="0.3">
      <c r="B108" s="18">
        <v>8500</v>
      </c>
      <c r="C108" s="78" t="s">
        <v>137</v>
      </c>
      <c r="D108" s="24">
        <v>1.0000000000000001E-5</v>
      </c>
      <c r="E108" s="30">
        <v>1.0000000000000001E-5</v>
      </c>
      <c r="F108" s="64"/>
    </row>
    <row r="109" spans="2:9" x14ac:dyDescent="0.3">
      <c r="B109" s="52"/>
      <c r="C109" s="96" t="s">
        <v>138</v>
      </c>
      <c r="D109" s="97">
        <v>3.0000000000000004E-5</v>
      </c>
      <c r="E109" s="98">
        <v>3.0000000000000004E-5</v>
      </c>
      <c r="F109" s="64"/>
    </row>
    <row r="110" spans="2:9" x14ac:dyDescent="0.3">
      <c r="B110" s="11"/>
      <c r="C110" s="11"/>
      <c r="D110" s="50"/>
      <c r="E110" s="49"/>
      <c r="F110" s="64"/>
      <c r="H110" s="133"/>
      <c r="I110" s="133"/>
    </row>
    <row r="111" spans="2:9" x14ac:dyDescent="0.3">
      <c r="B111" s="135" t="s">
        <v>139</v>
      </c>
      <c r="C111" s="135"/>
      <c r="D111" s="39" t="s">
        <v>2</v>
      </c>
      <c r="E111" s="39" t="s">
        <v>3</v>
      </c>
      <c r="F111" s="64"/>
      <c r="H111" s="92"/>
    </row>
    <row r="112" spans="2:9" x14ac:dyDescent="0.3">
      <c r="B112" s="18">
        <v>9100</v>
      </c>
      <c r="C112" s="70" t="s">
        <v>140</v>
      </c>
      <c r="D112" s="24">
        <v>9.9999999999999995E-7</v>
      </c>
      <c r="E112" s="30">
        <v>9.9999999999999995E-7</v>
      </c>
      <c r="F112" s="64"/>
    </row>
    <row r="113" spans="2:13" x14ac:dyDescent="0.3">
      <c r="B113" s="11">
        <v>9200</v>
      </c>
      <c r="C113" s="74" t="s">
        <v>141</v>
      </c>
      <c r="D113" s="59">
        <v>9.9999999999999995E-7</v>
      </c>
      <c r="E113" s="31">
        <v>9.9999999999999995E-7</v>
      </c>
      <c r="F113" s="64"/>
    </row>
    <row r="114" spans="2:13" x14ac:dyDescent="0.3">
      <c r="B114" s="18">
        <v>9300</v>
      </c>
      <c r="C114" s="73" t="s">
        <v>142</v>
      </c>
      <c r="D114" s="24">
        <v>9.9999999999999995E-7</v>
      </c>
      <c r="E114" s="30">
        <v>9.9999999999999995E-7</v>
      </c>
      <c r="F114" s="64"/>
    </row>
    <row r="115" spans="2:13" x14ac:dyDescent="0.3">
      <c r="B115" s="11">
        <v>9400</v>
      </c>
      <c r="C115" s="74" t="s">
        <v>143</v>
      </c>
      <c r="D115" s="59">
        <v>9.9999999999999995E-7</v>
      </c>
      <c r="E115" s="31">
        <v>9.9999999999999995E-7</v>
      </c>
      <c r="F115" s="64"/>
    </row>
    <row r="116" spans="2:13" x14ac:dyDescent="0.3">
      <c r="B116" s="18">
        <v>9500</v>
      </c>
      <c r="C116" s="73" t="s">
        <v>144</v>
      </c>
      <c r="D116" s="24">
        <v>9.9999999999999995E-7</v>
      </c>
      <c r="E116" s="30">
        <v>9.9999999999999995E-7</v>
      </c>
      <c r="F116" s="64"/>
    </row>
    <row r="117" spans="2:13" x14ac:dyDescent="0.3">
      <c r="B117" s="11">
        <v>9600</v>
      </c>
      <c r="C117" s="74" t="s">
        <v>145</v>
      </c>
      <c r="D117" s="59">
        <v>9.9999999999999995E-7</v>
      </c>
      <c r="E117" s="31">
        <v>9.9999999999999995E-7</v>
      </c>
      <c r="F117" s="64"/>
    </row>
    <row r="118" spans="2:13" x14ac:dyDescent="0.3">
      <c r="B118" s="18">
        <v>9900</v>
      </c>
      <c r="C118" s="73" t="s">
        <v>146</v>
      </c>
      <c r="D118" s="24">
        <v>9.9999999999999995E-7</v>
      </c>
      <c r="E118" s="30">
        <v>9.9999999999999995E-7</v>
      </c>
      <c r="F118" s="64"/>
    </row>
    <row r="119" spans="2:13" x14ac:dyDescent="0.3">
      <c r="B119" s="52"/>
      <c r="C119" s="96" t="s">
        <v>147</v>
      </c>
      <c r="D119" s="97">
        <v>6.999999999999999E-6</v>
      </c>
      <c r="E119" s="98">
        <v>6.999999999999999E-6</v>
      </c>
      <c r="F119" s="64"/>
    </row>
    <row r="120" spans="2:13" x14ac:dyDescent="0.3">
      <c r="B120" s="11"/>
      <c r="C120" s="11"/>
      <c r="D120" s="50"/>
      <c r="E120" s="49"/>
      <c r="F120" s="64"/>
    </row>
    <row r="121" spans="2:13" x14ac:dyDescent="0.3">
      <c r="B121" s="11"/>
      <c r="C121" s="11"/>
      <c r="D121" s="50"/>
      <c r="E121" s="49"/>
      <c r="F121" s="39" t="s">
        <v>50</v>
      </c>
      <c r="G121" s="39" t="s">
        <v>51</v>
      </c>
      <c r="H121" s="39" t="s">
        <v>52</v>
      </c>
      <c r="J121" s="39" t="s">
        <v>53</v>
      </c>
      <c r="K121" s="39" t="s">
        <v>54</v>
      </c>
      <c r="L121" s="39" t="s">
        <v>55</v>
      </c>
      <c r="M121" s="39" t="s">
        <v>56</v>
      </c>
    </row>
    <row r="122" spans="2:13" x14ac:dyDescent="0.3">
      <c r="B122" s="11"/>
      <c r="C122" s="11"/>
      <c r="D122" s="50"/>
      <c r="E122" s="49"/>
      <c r="F122" s="93">
        <v>11560187.760070004</v>
      </c>
      <c r="G122" s="18">
        <v>149</v>
      </c>
      <c r="H122" s="32">
        <v>77585.152752147682</v>
      </c>
      <c r="I122" s="64"/>
      <c r="J122" s="94">
        <v>11</v>
      </c>
      <c r="K122" s="94">
        <v>11</v>
      </c>
      <c r="L122" s="94">
        <v>0</v>
      </c>
      <c r="M122" s="20" t="s">
        <v>251</v>
      </c>
    </row>
    <row r="123" spans="2:13" x14ac:dyDescent="0.3">
      <c r="B123" s="11"/>
      <c r="C123" s="11"/>
      <c r="D123" s="50"/>
      <c r="E123" s="49"/>
      <c r="F123" s="64"/>
    </row>
    <row r="124" spans="2:13" x14ac:dyDescent="0.3">
      <c r="B124" s="11"/>
      <c r="C124" s="11"/>
      <c r="D124" s="50"/>
      <c r="E124" s="49"/>
      <c r="F124" s="64"/>
    </row>
    <row r="125" spans="2:13" x14ac:dyDescent="0.3">
      <c r="B125" s="11"/>
      <c r="C125" s="11"/>
      <c r="D125" s="50"/>
      <c r="E125" s="49"/>
      <c r="F125" s="64"/>
    </row>
    <row r="126" spans="2:13" x14ac:dyDescent="0.3">
      <c r="B126" s="11"/>
      <c r="C126" s="11"/>
      <c r="D126" s="50"/>
      <c r="E126" s="49"/>
      <c r="F126" s="64"/>
    </row>
    <row r="127" spans="2:13" x14ac:dyDescent="0.3">
      <c r="B127" s="11"/>
      <c r="C127" s="11"/>
      <c r="D127" s="50"/>
      <c r="E127" s="49"/>
      <c r="F127" s="64"/>
    </row>
    <row r="128" spans="2:13" x14ac:dyDescent="0.3">
      <c r="B128" s="11"/>
      <c r="C128" s="11"/>
      <c r="D128" s="50"/>
      <c r="E128" s="49"/>
      <c r="F128" s="64"/>
    </row>
    <row r="129" spans="2:8" x14ac:dyDescent="0.3">
      <c r="B129" s="11"/>
      <c r="C129" s="11"/>
      <c r="D129" s="50"/>
      <c r="E129" s="49"/>
      <c r="F129" s="64"/>
    </row>
    <row r="130" spans="2:8" x14ac:dyDescent="0.3">
      <c r="B130" s="11"/>
      <c r="C130" s="11"/>
      <c r="D130" s="50"/>
      <c r="E130" s="49"/>
      <c r="F130" s="64"/>
    </row>
    <row r="131" spans="2:8" x14ac:dyDescent="0.3">
      <c r="B131" s="11"/>
      <c r="C131" s="11"/>
      <c r="D131" s="50"/>
      <c r="E131" s="49"/>
      <c r="F131" s="64"/>
    </row>
    <row r="132" spans="2:8" x14ac:dyDescent="0.3">
      <c r="B132" s="11"/>
      <c r="C132" s="11"/>
      <c r="D132" s="50"/>
      <c r="E132" s="49"/>
      <c r="F132" s="64"/>
    </row>
    <row r="133" spans="2:8" x14ac:dyDescent="0.3">
      <c r="B133" s="11"/>
      <c r="C133" s="11"/>
      <c r="D133" s="50"/>
      <c r="E133" s="49"/>
      <c r="F133" s="64"/>
    </row>
    <row r="134" spans="2:8" x14ac:dyDescent="0.3">
      <c r="B134" s="11"/>
      <c r="C134" s="11"/>
      <c r="D134" s="50"/>
      <c r="E134" s="49"/>
      <c r="F134" s="64"/>
    </row>
    <row r="135" spans="2:8" x14ac:dyDescent="0.3">
      <c r="B135" s="11"/>
      <c r="C135" s="11"/>
      <c r="D135" s="50"/>
      <c r="E135" s="49"/>
      <c r="F135" s="64"/>
    </row>
    <row r="136" spans="2:8" x14ac:dyDescent="0.3">
      <c r="B136" s="11"/>
      <c r="C136" s="11"/>
      <c r="D136" s="50"/>
      <c r="E136" s="49"/>
      <c r="F136" s="64"/>
    </row>
    <row r="137" spans="2:8" x14ac:dyDescent="0.3">
      <c r="B137" s="11"/>
      <c r="C137" s="11"/>
      <c r="D137" s="50"/>
      <c r="E137" s="49"/>
      <c r="F137" s="7"/>
      <c r="G137" s="8"/>
      <c r="H137" s="9"/>
    </row>
    <row r="138" spans="2:8" x14ac:dyDescent="0.3">
      <c r="B138" s="11"/>
      <c r="C138" s="11"/>
      <c r="D138" s="50"/>
      <c r="E138" s="49"/>
      <c r="F138" s="64"/>
    </row>
    <row r="139" spans="2:8" x14ac:dyDescent="0.3">
      <c r="B139" s="11"/>
      <c r="C139" s="11"/>
      <c r="D139" s="50"/>
      <c r="E139" s="49"/>
      <c r="F139" s="64"/>
    </row>
    <row r="140" spans="2:8" x14ac:dyDescent="0.3">
      <c r="B140" s="11"/>
      <c r="C140" s="11"/>
      <c r="D140" s="50"/>
      <c r="E140" s="49"/>
      <c r="F140" s="64"/>
    </row>
    <row r="141" spans="2:8" x14ac:dyDescent="0.3">
      <c r="B141" s="11"/>
      <c r="C141" s="11"/>
      <c r="D141" s="50"/>
      <c r="E141" s="49"/>
      <c r="F141" s="64"/>
    </row>
    <row r="142" spans="2:8" x14ac:dyDescent="0.3">
      <c r="B142" s="11"/>
      <c r="C142" s="11"/>
      <c r="D142" s="50"/>
      <c r="E142" s="49"/>
      <c r="F142" s="64"/>
    </row>
    <row r="143" spans="2:8" x14ac:dyDescent="0.3">
      <c r="B143" s="11"/>
      <c r="C143" s="11"/>
      <c r="D143" s="50"/>
      <c r="E143" s="49"/>
      <c r="F143" s="64"/>
    </row>
    <row r="144" spans="2:8" x14ac:dyDescent="0.3">
      <c r="B144" s="5"/>
      <c r="C144" s="5"/>
      <c r="D144" s="2"/>
      <c r="E144" s="6"/>
    </row>
    <row r="145" spans="2:5" x14ac:dyDescent="0.3">
      <c r="B145" s="5"/>
      <c r="C145" s="5"/>
      <c r="D145" s="2"/>
      <c r="E145" s="6"/>
    </row>
    <row r="146" spans="2:5" x14ac:dyDescent="0.3">
      <c r="B146" s="11"/>
      <c r="C146" s="7"/>
      <c r="D146" s="7"/>
      <c r="E146" s="7"/>
    </row>
    <row r="152" spans="2:5" x14ac:dyDescent="0.3">
      <c r="D152" s="54"/>
      <c r="E152" s="54"/>
    </row>
    <row r="153" spans="2:5" x14ac:dyDescent="0.3">
      <c r="D153" s="132"/>
      <c r="E153" s="132"/>
    </row>
    <row r="154" spans="2:5" x14ac:dyDescent="0.3">
      <c r="D154" s="12"/>
      <c r="E154" s="62"/>
    </row>
    <row r="155" spans="2:5" x14ac:dyDescent="0.3">
      <c r="D155" s="12"/>
      <c r="E155" s="62"/>
    </row>
    <row r="156" spans="2:5" x14ac:dyDescent="0.3">
      <c r="D156" s="95"/>
      <c r="E156" s="62"/>
    </row>
  </sheetData>
  <mergeCells count="14">
    <mergeCell ref="D153:E153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0" zoomScaleNormal="80" workbookViewId="0"/>
  </sheetViews>
  <sheetFormatPr baseColWidth="10" defaultColWidth="11.5546875" defaultRowHeight="14.4" x14ac:dyDescent="0.3"/>
  <cols>
    <col min="1" max="1" width="64.21875" style="55" customWidth="1"/>
    <col min="2" max="2" width="11.5546875" style="55"/>
    <col min="3" max="3" width="18" style="55" customWidth="1"/>
    <col min="4" max="16384" width="11.5546875" style="55"/>
  </cols>
  <sheetData>
    <row r="1" spans="1:4" x14ac:dyDescent="0.3">
      <c r="A1" s="103" t="s">
        <v>249</v>
      </c>
      <c r="B1" s="103" t="s">
        <v>198</v>
      </c>
      <c r="C1" s="103" t="s">
        <v>2</v>
      </c>
      <c r="D1" s="103" t="s">
        <v>3</v>
      </c>
    </row>
    <row r="2" spans="1:4" x14ac:dyDescent="0.3">
      <c r="A2" s="33" t="s">
        <v>199</v>
      </c>
      <c r="B2" s="23"/>
      <c r="C2" s="13">
        <v>1.9999999999999999E-6</v>
      </c>
      <c r="D2" s="28">
        <f>SUM(D3:D4)</f>
        <v>5.864918623600949E-14</v>
      </c>
    </row>
    <row r="3" spans="1:4" x14ac:dyDescent="0.3">
      <c r="A3" s="118" t="s">
        <v>200</v>
      </c>
      <c r="B3" s="119" t="s">
        <v>201</v>
      </c>
      <c r="C3" s="108">
        <v>9.9999999999999995E-7</v>
      </c>
      <c r="D3" s="120">
        <v>2.9324593118004745E-14</v>
      </c>
    </row>
    <row r="4" spans="1:4" x14ac:dyDescent="0.3">
      <c r="A4" s="118" t="s">
        <v>202</v>
      </c>
      <c r="B4" s="119" t="s">
        <v>203</v>
      </c>
      <c r="C4" s="108">
        <v>9.9999999999999995E-7</v>
      </c>
      <c r="D4" s="120">
        <v>2.9324593118004745E-14</v>
      </c>
    </row>
    <row r="5" spans="1:4" x14ac:dyDescent="0.3">
      <c r="A5" s="34" t="s">
        <v>204</v>
      </c>
      <c r="B5" s="34"/>
      <c r="C5" s="24">
        <f>SUM(C6:C13)</f>
        <v>34101069.910005994</v>
      </c>
      <c r="D5" s="25">
        <f>SUM(D6:D13)</f>
        <v>0.99999999999956057</v>
      </c>
    </row>
    <row r="6" spans="1:4" x14ac:dyDescent="0.3">
      <c r="A6" s="121" t="s">
        <v>205</v>
      </c>
      <c r="B6" s="122" t="s">
        <v>206</v>
      </c>
      <c r="C6" s="123">
        <v>33408500.710000001</v>
      </c>
      <c r="D6" s="124">
        <v>0.97969069000332265</v>
      </c>
    </row>
    <row r="7" spans="1:4" x14ac:dyDescent="0.3">
      <c r="A7" s="121" t="s">
        <v>207</v>
      </c>
      <c r="B7" s="122" t="s">
        <v>208</v>
      </c>
      <c r="C7" s="114">
        <v>9.9999999999999995E-7</v>
      </c>
      <c r="D7" s="124">
        <v>2.9324593118004745E-14</v>
      </c>
    </row>
    <row r="8" spans="1:4" x14ac:dyDescent="0.3">
      <c r="A8" s="64" t="s">
        <v>209</v>
      </c>
      <c r="B8" s="122" t="s">
        <v>210</v>
      </c>
      <c r="C8" s="114">
        <v>692569.2</v>
      </c>
      <c r="D8" s="124">
        <v>2.030930999606205E-2</v>
      </c>
    </row>
    <row r="9" spans="1:4" x14ac:dyDescent="0.3">
      <c r="A9" s="64" t="s">
        <v>211</v>
      </c>
      <c r="B9" s="122" t="s">
        <v>212</v>
      </c>
      <c r="C9" s="108">
        <v>9.9999999999999995E-7</v>
      </c>
      <c r="D9" s="124">
        <v>2.9324593118004745E-14</v>
      </c>
    </row>
    <row r="10" spans="1:4" x14ac:dyDescent="0.3">
      <c r="A10" s="64" t="s">
        <v>213</v>
      </c>
      <c r="B10" s="122" t="s">
        <v>214</v>
      </c>
      <c r="C10" s="108">
        <v>9.9999999999999995E-7</v>
      </c>
      <c r="D10" s="124">
        <v>2.9324593118004745E-14</v>
      </c>
    </row>
    <row r="11" spans="1:4" x14ac:dyDescent="0.3">
      <c r="A11" s="125" t="s">
        <v>215</v>
      </c>
      <c r="B11" s="122" t="s">
        <v>216</v>
      </c>
      <c r="C11" s="108">
        <v>9.9999999999999995E-7</v>
      </c>
      <c r="D11" s="124">
        <v>2.9324593118004745E-14</v>
      </c>
    </row>
    <row r="12" spans="1:4" x14ac:dyDescent="0.3">
      <c r="A12" s="64" t="s">
        <v>217</v>
      </c>
      <c r="B12" s="122" t="s">
        <v>218</v>
      </c>
      <c r="C12" s="108">
        <v>9.9999999999999995E-7</v>
      </c>
      <c r="D12" s="124">
        <v>2.9324593118004745E-14</v>
      </c>
    </row>
    <row r="13" spans="1:4" x14ac:dyDescent="0.3">
      <c r="A13" s="64" t="s">
        <v>219</v>
      </c>
      <c r="B13" s="122" t="s">
        <v>220</v>
      </c>
      <c r="C13" s="108">
        <v>9.9999999999999995E-7</v>
      </c>
      <c r="D13" s="124">
        <v>2.9324593118004745E-14</v>
      </c>
    </row>
    <row r="14" spans="1:4" x14ac:dyDescent="0.3">
      <c r="A14" s="16" t="s">
        <v>221</v>
      </c>
      <c r="B14" s="35"/>
      <c r="C14" s="24">
        <f>SUM(C15:C17)</f>
        <v>3.0000000000000001E-6</v>
      </c>
      <c r="D14" s="25">
        <f>SUM(D15:D17)</f>
        <v>8.7973779354014228E-14</v>
      </c>
    </row>
    <row r="15" spans="1:4" x14ac:dyDescent="0.3">
      <c r="A15" s="64" t="s">
        <v>222</v>
      </c>
      <c r="B15" s="122" t="s">
        <v>223</v>
      </c>
      <c r="C15" s="108">
        <v>9.9999999999999995E-7</v>
      </c>
      <c r="D15" s="124">
        <v>2.9324593118004745E-14</v>
      </c>
    </row>
    <row r="16" spans="1:4" x14ac:dyDescent="0.3">
      <c r="A16" s="121" t="s">
        <v>224</v>
      </c>
      <c r="B16" s="122" t="s">
        <v>225</v>
      </c>
      <c r="C16" s="108">
        <v>9.9999999999999995E-7</v>
      </c>
      <c r="D16" s="124">
        <v>2.9324593118004745E-14</v>
      </c>
    </row>
    <row r="17" spans="1:4" x14ac:dyDescent="0.3">
      <c r="A17" s="64" t="s">
        <v>226</v>
      </c>
      <c r="B17" s="122" t="s">
        <v>227</v>
      </c>
      <c r="C17" s="108">
        <v>9.9999999999999995E-7</v>
      </c>
      <c r="D17" s="124">
        <v>2.9324593118004745E-14</v>
      </c>
    </row>
    <row r="18" spans="1:4" x14ac:dyDescent="0.3">
      <c r="A18" s="16" t="s">
        <v>228</v>
      </c>
      <c r="B18" s="35"/>
      <c r="C18" s="24">
        <v>1.9999999999999999E-6</v>
      </c>
      <c r="D18" s="25">
        <f>SUM(D19:D20)</f>
        <v>5.864918623600949E-14</v>
      </c>
    </row>
    <row r="19" spans="1:4" x14ac:dyDescent="0.3">
      <c r="A19" s="64" t="s">
        <v>229</v>
      </c>
      <c r="B19" s="122" t="s">
        <v>230</v>
      </c>
      <c r="C19" s="108">
        <v>9.9999999999999995E-7</v>
      </c>
      <c r="D19" s="124">
        <v>2.9324593118004745E-14</v>
      </c>
    </row>
    <row r="20" spans="1:4" x14ac:dyDescent="0.3">
      <c r="A20" s="64" t="s">
        <v>231</v>
      </c>
      <c r="B20" s="122" t="s">
        <v>232</v>
      </c>
      <c r="C20" s="108">
        <v>9.9999999999999995E-7</v>
      </c>
      <c r="D20" s="124">
        <v>2.9324593118004745E-14</v>
      </c>
    </row>
    <row r="21" spans="1:4" x14ac:dyDescent="0.3">
      <c r="A21" s="16" t="s">
        <v>233</v>
      </c>
      <c r="B21" s="35"/>
      <c r="C21" s="24">
        <v>3.9999999999999998E-6</v>
      </c>
      <c r="D21" s="25">
        <f>SUM(D22:D25)</f>
        <v>1.1729837247201898E-13</v>
      </c>
    </row>
    <row r="22" spans="1:4" x14ac:dyDescent="0.3">
      <c r="A22" s="121" t="s">
        <v>7</v>
      </c>
      <c r="B22" s="122" t="s">
        <v>234</v>
      </c>
      <c r="C22" s="108">
        <v>9.9999999999999995E-7</v>
      </c>
      <c r="D22" s="124">
        <v>2.9324593118004745E-14</v>
      </c>
    </row>
    <row r="23" spans="1:4" x14ac:dyDescent="0.3">
      <c r="A23" s="64" t="s">
        <v>235</v>
      </c>
      <c r="B23" s="122" t="s">
        <v>236</v>
      </c>
      <c r="C23" s="108">
        <v>9.9999999999999995E-7</v>
      </c>
      <c r="D23" s="124">
        <v>2.9324593118004745E-14</v>
      </c>
    </row>
    <row r="24" spans="1:4" x14ac:dyDescent="0.3">
      <c r="A24" s="125" t="s">
        <v>237</v>
      </c>
      <c r="B24" s="122" t="s">
        <v>238</v>
      </c>
      <c r="C24" s="108">
        <v>9.9999999999999995E-7</v>
      </c>
      <c r="D24" s="124">
        <v>2.9324593118004745E-14</v>
      </c>
    </row>
    <row r="25" spans="1:4" x14ac:dyDescent="0.3">
      <c r="A25" s="64" t="s">
        <v>239</v>
      </c>
      <c r="B25" s="122" t="s">
        <v>240</v>
      </c>
      <c r="C25" s="108">
        <v>9.9999999999999995E-7</v>
      </c>
      <c r="D25" s="124">
        <v>2.9324593118004745E-14</v>
      </c>
    </row>
    <row r="26" spans="1:4" x14ac:dyDescent="0.3">
      <c r="A26" s="16" t="s">
        <v>241</v>
      </c>
      <c r="B26" s="35"/>
      <c r="C26" s="24">
        <v>9.9999999999999995E-7</v>
      </c>
      <c r="D26" s="25">
        <f>SUM(D27)</f>
        <v>2.9324593118004745E-14</v>
      </c>
    </row>
    <row r="27" spans="1:4" x14ac:dyDescent="0.3">
      <c r="A27" s="64" t="s">
        <v>242</v>
      </c>
      <c r="B27" s="122" t="s">
        <v>243</v>
      </c>
      <c r="C27" s="108">
        <v>9.9999999999999995E-7</v>
      </c>
      <c r="D27" s="124">
        <v>2.9324593118004745E-14</v>
      </c>
    </row>
    <row r="28" spans="1:4" x14ac:dyDescent="0.3">
      <c r="A28" s="36" t="s">
        <v>244</v>
      </c>
      <c r="B28" s="23" t="s">
        <v>245</v>
      </c>
      <c r="C28" s="13">
        <v>9.9999999999999995E-7</v>
      </c>
      <c r="D28" s="37">
        <v>3.1946434957568974E-14</v>
      </c>
    </row>
    <row r="29" spans="1:4" x14ac:dyDescent="0.3">
      <c r="A29" s="17" t="s">
        <v>246</v>
      </c>
      <c r="B29" s="23" t="s">
        <v>247</v>
      </c>
      <c r="C29" s="13">
        <v>9.9999999999999995E-7</v>
      </c>
      <c r="D29" s="37">
        <v>3.1946434957568974E-14</v>
      </c>
    </row>
    <row r="30" spans="1:4" x14ac:dyDescent="0.3">
      <c r="A30" s="36" t="s">
        <v>197</v>
      </c>
      <c r="B30" s="23" t="s">
        <v>248</v>
      </c>
      <c r="C30" s="13">
        <v>9.9999999999999995E-7</v>
      </c>
      <c r="D30" s="37">
        <v>3.1946434957568974E-14</v>
      </c>
    </row>
    <row r="31" spans="1:4" x14ac:dyDescent="0.3">
      <c r="A31" s="103" t="s">
        <v>9</v>
      </c>
      <c r="B31" s="103"/>
      <c r="C31" s="116">
        <f>+C5+C14+C18+C21+C26+C28+C29+C30</f>
        <v>34101069.910018988</v>
      </c>
      <c r="D31" s="111">
        <f>D2+D5+D14+D18+D21+D26+D28+D29+D30</f>
        <v>1.0000000000000082</v>
      </c>
    </row>
  </sheetData>
  <pageMargins left="0.7" right="0.7" top="0.75" bottom="0.75" header="0.3" footer="0.3"/>
  <ignoredErrors>
    <ignoredError sqref="D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ColWidth="11.5546875" defaultRowHeight="14.4" x14ac:dyDescent="0.3"/>
  <cols>
    <col min="1" max="1" width="45.6640625" style="1" customWidth="1"/>
    <col min="2" max="2" width="18.5546875" style="1" customWidth="1"/>
    <col min="3" max="3" width="12.44140625" style="1" customWidth="1"/>
    <col min="4" max="16384" width="11.5546875" style="1"/>
  </cols>
  <sheetData>
    <row r="1" spans="1:3" x14ac:dyDescent="0.3">
      <c r="A1" s="103" t="s">
        <v>1</v>
      </c>
      <c r="B1" s="103" t="s">
        <v>2</v>
      </c>
      <c r="C1" s="103" t="s">
        <v>3</v>
      </c>
    </row>
    <row r="2" spans="1:3" x14ac:dyDescent="0.3">
      <c r="A2" s="104" t="s">
        <v>4</v>
      </c>
      <c r="B2" s="105">
        <v>23717288.84</v>
      </c>
      <c r="C2" s="106">
        <v>0.69549984509560236</v>
      </c>
    </row>
    <row r="3" spans="1:3" x14ac:dyDescent="0.3">
      <c r="A3" s="107" t="s">
        <v>5</v>
      </c>
      <c r="B3" s="108">
        <v>10383781.07</v>
      </c>
      <c r="C3" s="109">
        <v>0.30450015490436844</v>
      </c>
    </row>
    <row r="4" spans="1:3" ht="17.399999999999999" customHeight="1" x14ac:dyDescent="0.3">
      <c r="A4" s="104" t="s">
        <v>6</v>
      </c>
      <c r="B4" s="105">
        <v>9.9999999999999995E-7</v>
      </c>
      <c r="C4" s="106">
        <v>2.9324593118021929E-14</v>
      </c>
    </row>
    <row r="5" spans="1:3" x14ac:dyDescent="0.3">
      <c r="A5" s="107" t="s">
        <v>7</v>
      </c>
      <c r="B5" s="108">
        <v>9.9999999999999995E-7</v>
      </c>
      <c r="C5" s="109">
        <v>2.9324593118021929E-14</v>
      </c>
    </row>
    <row r="6" spans="1:3" x14ac:dyDescent="0.3">
      <c r="A6" s="104" t="s">
        <v>8</v>
      </c>
      <c r="B6" s="105">
        <v>9.9999999999999995E-7</v>
      </c>
      <c r="C6" s="106">
        <v>2.9324593118021929E-14</v>
      </c>
    </row>
    <row r="7" spans="1:3" x14ac:dyDescent="0.3">
      <c r="A7" s="103" t="s">
        <v>9</v>
      </c>
      <c r="B7" s="110">
        <f>SUM(B2:B6)</f>
        <v>34101069.910002992</v>
      </c>
      <c r="C7" s="111">
        <v>1.0000000000000002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2016-10-06T17:22:22Z</dcterms:modified>
</cp:coreProperties>
</file>