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5" l="1"/>
  <c r="B12" i="2"/>
  <c r="B3" i="2"/>
  <c r="C11" i="5" l="1"/>
  <c r="C18" i="5"/>
  <c r="C12" i="5"/>
  <c r="C21" i="5"/>
  <c r="C17" i="5"/>
  <c r="C5" i="5"/>
  <c r="C20" i="5"/>
  <c r="C14" i="5"/>
  <c r="C4" i="5"/>
  <c r="C19" i="5"/>
  <c r="C13" i="5"/>
  <c r="B2" i="2"/>
  <c r="C22" i="5"/>
  <c r="C8" i="5"/>
  <c r="C23" i="5"/>
  <c r="C7" i="5"/>
  <c r="C10" i="5"/>
  <c r="C9" i="5"/>
  <c r="C15" i="5"/>
  <c r="C16" i="5"/>
  <c r="C6" i="5"/>
  <c r="B29" i="2"/>
  <c r="E75" i="3" l="1"/>
  <c r="D75" i="3"/>
  <c r="C31" i="8"/>
  <c r="B9" i="6" l="1"/>
  <c r="D93" i="3"/>
  <c r="D87" i="3"/>
  <c r="D69" i="3"/>
  <c r="D57" i="3"/>
  <c r="D47" i="3"/>
  <c r="D35" i="3"/>
  <c r="D23" i="3"/>
  <c r="D12" i="3"/>
  <c r="B7" i="1"/>
  <c r="E6" i="3" l="1"/>
  <c r="E5" i="3"/>
  <c r="E8" i="3"/>
  <c r="E4" i="3"/>
  <c r="E7" i="3"/>
  <c r="E3" i="3"/>
  <c r="C3" i="5"/>
  <c r="C24" i="5" s="1"/>
  <c r="B34" i="7"/>
</calcChain>
</file>

<file path=xl/sharedStrings.xml><?xml version="1.0" encoding="utf-8"?>
<sst xmlns="http://schemas.openxmlformats.org/spreadsheetml/2006/main" count="310" uniqueCount="260">
  <si>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</si>
  <si>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</si>
  <si>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</si>
  <si>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</si>
  <si>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</si>
  <si>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</si>
  <si>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</si>
  <si>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</si>
  <si>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</si>
  <si>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</si>
  <si>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</si>
  <si>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</si>
  <si>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</si>
  <si>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</si>
  <si>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</si>
  <si>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</si>
  <si>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</si>
  <si>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</si>
  <si>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</si>
  <si>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</si>
  <si>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</si>
  <si>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</si>
  <si>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</si>
  <si>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</si>
  <si>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</si>
  <si>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</si>
  <si>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</si>
  <si>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</si>
  <si>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</si>
  <si>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</si>
  <si>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</si>
  <si>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</si>
  <si>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</si>
  <si>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</si>
  <si>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</si>
  <si>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</si>
  <si>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</si>
  <si>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</si>
  <si>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</si>
  <si>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</si>
  <si>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</si>
  <si>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</si>
  <si>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</si>
  <si>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</si>
  <si>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</si>
  <si>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</si>
  <si>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</si>
  <si>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</si>
  <si>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</si>
  <si>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</si>
  <si>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</si>
  <si>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</si>
  <si>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</si>
  <si>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</si>
  <si>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</si>
  <si>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</si>
  <si>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</si>
  <si>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</si>
  <si>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</si>
  <si>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</si>
  <si>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</si>
  <si>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</si>
  <si>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</si>
  <si>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</si>
  <si>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</si>
  <si>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</si>
  <si>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</si>
  <si>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</si>
  <si>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</si>
  <si>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</si>
  <si>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</si>
  <si>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</si>
  <si>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</si>
  <si>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</si>
  <si>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</si>
  <si>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</si>
  <si>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</si>
  <si>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</si>
  <si>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</si>
  <si>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</si>
  <si>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</si>
  <si>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</si>
  <si>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</si>
  <si>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</si>
  <si>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</si>
  <si>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</si>
  <si>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</si>
  <si>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</si>
  <si>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</si>
  <si>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</si>
  <si>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</si>
  <si>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</si>
  <si>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</si>
  <si>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</si>
  <si>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</si>
  <si>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</si>
  <si>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</si>
  <si>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</si>
  <si>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</si>
  <si>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</si>
  <si>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</si>
  <si>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</si>
  <si>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</si>
  <si>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</si>
  <si>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</si>
  <si>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</si>
  <si>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</si>
  <si>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</si>
  <si>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</si>
  <si>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</si>
  <si>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</si>
  <si>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</si>
  <si>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</si>
  <si>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</si>
  <si>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</si>
  <si>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</si>
  <si>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</si>
  <si>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</si>
  <si>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</si>
  <si>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</si>
  <si>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</si>
  <si>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</si>
  <si>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</si>
  <si>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</si>
  <si>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</si>
  <si>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</si>
  <si>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</si>
  <si>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</si>
  <si>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</si>
  <si>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</si>
  <si>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</si>
  <si>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</si>
  <si>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</si>
  <si>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</si>
  <si>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</si>
  <si>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</si>
  <si>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</si>
  <si>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</si>
  <si>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</si>
  <si>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</si>
  <si>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</si>
  <si>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</si>
  <si>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</si>
  <si>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</si>
  <si>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</si>
  <si>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</si>
  <si>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</si>
  <si>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</si>
  <si>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</si>
  <si>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</si>
  <si>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Presidencia</t>
  </si>
  <si>
    <t xml:space="preserve">Contraloría </t>
  </si>
  <si>
    <t>Seguridad Pública</t>
  </si>
  <si>
    <t>Obras Públicas</t>
  </si>
  <si>
    <t>Secretaría del Ayuntamiento</t>
  </si>
  <si>
    <t>Desarrollo Social</t>
  </si>
  <si>
    <t>Tesorería</t>
  </si>
  <si>
    <t>Salud</t>
  </si>
  <si>
    <t>Educación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</si>
  <si>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</si>
  <si>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</si>
  <si>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</si>
  <si>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</si>
  <si>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</si>
  <si>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</si>
  <si>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</si>
  <si>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</si>
  <si>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</si>
  <si>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</si>
  <si>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</si>
  <si>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</si>
  <si>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</si>
  <si>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</si>
  <si>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</si>
  <si>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</si>
  <si>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</si>
  <si>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</si>
  <si>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</si>
  <si>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</si>
  <si>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</si>
  <si>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</si>
  <si>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</si>
  <si>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</si>
  <si>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</si>
  <si>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</si>
  <si>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</si>
  <si>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</si>
  <si>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</si>
  <si>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</si>
  <si>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</si>
  <si>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</si>
  <si>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</si>
  <si>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</si>
  <si>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</si>
  <si>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</si>
  <si>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</si>
  <si>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</si>
  <si>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</si>
  <si>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</si>
  <si>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</si>
  <si>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</si>
  <si>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</si>
  <si>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</si>
  <si>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</si>
  <si>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</si>
  <si>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</si>
  <si>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</si>
  <si>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</si>
  <si>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</si>
  <si>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</si>
  <si>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</si>
  <si>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</si>
  <si>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</si>
  <si>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</si>
  <si>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</si>
  <si>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</si>
  <si>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</si>
  <si>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</si>
  <si>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</si>
  <si>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</si>
  <si>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</si>
  <si>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</si>
  <si>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</si>
  <si>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</si>
  <si>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</si>
  <si>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</si>
  <si>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</si>
  <si>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</si>
  <si>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</si>
  <si>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</si>
  <si>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</si>
  <si>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</si>
  <si>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</si>
  <si>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</si>
  <si>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</si>
  <si>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</si>
  <si>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</si>
  <si>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</si>
  <si>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</si>
  <si>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</si>
  <si>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</si>
  <si>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</si>
  <si>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</si>
  <si>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</si>
  <si>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</si>
  <si>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</si>
  <si>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</si>
  <si>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Desarrollo Rural</t>
  </si>
  <si>
    <t>Control Vehicular</t>
  </si>
  <si>
    <t>Parques y Jardines</t>
  </si>
  <si>
    <t>De $2,500.00 a $6,000.00 quincenales</t>
  </si>
  <si>
    <t>Laguna</t>
  </si>
  <si>
    <t>Sindicatura</t>
  </si>
  <si>
    <t>Cultura y Deporte</t>
  </si>
  <si>
    <t>Catastro</t>
  </si>
  <si>
    <t>DIF</t>
  </si>
  <si>
    <t>Agua Potable</t>
  </si>
  <si>
    <t>Protección Civil</t>
  </si>
  <si>
    <t>Ecología</t>
  </si>
  <si>
    <t>Almacén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</si>
</sst>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0" fillId="4" borderId="0" xfId="0" applyFill="1"/>
    <xf numFmtId="0" fontId="11" fillId="2" borderId="0" xfId="0" applyFont="1" applyFill="1" applyBorder="1" applyAlignment="1">
      <alignment vertical="center" wrapText="1"/>
    </xf>
    <xf numFmtId="44" fontId="7" fillId="4" borderId="0" xfId="19" applyFont="1" applyFill="1" applyBorder="1" applyAlignment="1">
      <alignment horizontal="center" vertical="center" wrapText="1"/>
    </xf>
    <xf numFmtId="44" fontId="0" fillId="0" borderId="0" xfId="19" applyFont="1"/>
    <xf numFmtId="44" fontId="0" fillId="4" borderId="0" xfId="19" applyFont="1" applyFill="1"/>
    <xf numFmtId="44" fontId="7" fillId="2" borderId="0" xfId="19" applyFont="1" applyFill="1" applyBorder="1" applyAlignment="1">
      <alignment horizontal="center" vertical="center" wrapText="1"/>
    </xf>
    <xf numFmtId="44" fontId="7" fillId="0" borderId="0" xfId="19" applyFont="1" applyFill="1" applyBorder="1" applyAlignment="1">
      <alignment horizontal="center" vertical="center" wrapText="1"/>
    </xf>
    <xf numFmtId="10" fontId="7" fillId="4" borderId="0" xfId="1" applyNumberFormat="1" applyFont="1" applyFill="1" applyBorder="1" applyAlignment="1">
      <alignment horizontal="center" vertical="center" wrapText="1"/>
    </xf>
    <xf numFmtId="10" fontId="7" fillId="2" borderId="0" xfId="1" applyNumberFormat="1" applyFont="1" applyFill="1" applyBorder="1" applyAlignment="1">
      <alignment horizontal="center" vertical="center" wrapText="1"/>
    </xf>
    <xf numFmtId="10" fontId="7" fillId="0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45" t="s">
        <v>2</v>
      </c>
      <c r="C1" s="145" t="s">
        <v>3</v>
      </c>
    </row>
    <row r="2" spans="1:3" x14ac:dyDescent="0.3">
      <c r="A2" s="50" t="s">
        <v>149</v>
      </c>
      <c r="B2" s="145"/>
      <c r="C2" s="145"/>
    </row>
    <row r="3" spans="1:3" ht="15" customHeight="1" x14ac:dyDescent="0.3">
      <c r="A3" s="51" t="s">
        <v>150</v>
      </c>
      <c r="B3" s="135">
        <v>10066022.4</v>
      </c>
      <c r="C3" s="140">
        <f>B3/B$24</f>
        <v>0.29986178276336051</v>
      </c>
    </row>
    <row r="4" spans="1:3" s="1" customFormat="1" x14ac:dyDescent="0.3">
      <c r="A4" s="1" t="s">
        <v>251</v>
      </c>
      <c r="B4" s="136">
        <v>4968728.4000000004</v>
      </c>
      <c r="C4" s="143">
        <f>B4/B24</f>
        <v>0.14801593885693518</v>
      </c>
    </row>
    <row r="5" spans="1:3" s="1" customFormat="1" x14ac:dyDescent="0.3">
      <c r="A5" s="133" t="s">
        <v>252</v>
      </c>
      <c r="B5" s="137">
        <v>54500</v>
      </c>
      <c r="C5" s="144">
        <f>B5/B24</f>
        <v>1.6235277959050782E-3</v>
      </c>
    </row>
    <row r="6" spans="1:3" x14ac:dyDescent="0.3">
      <c r="A6" s="134" t="s">
        <v>151</v>
      </c>
      <c r="B6" s="138">
        <v>165500</v>
      </c>
      <c r="C6" s="141">
        <f t="shared" ref="C6:C11" si="0">B6/B$24</f>
        <v>4.930162389399825E-3</v>
      </c>
    </row>
    <row r="7" spans="1:3" x14ac:dyDescent="0.3">
      <c r="A7" s="51" t="s">
        <v>152</v>
      </c>
      <c r="B7" s="135">
        <v>2677769.9900000002</v>
      </c>
      <c r="C7" s="140">
        <f t="shared" si="0"/>
        <v>7.9769431372577318E-2</v>
      </c>
    </row>
    <row r="8" spans="1:3" x14ac:dyDescent="0.3">
      <c r="A8" s="134" t="s">
        <v>258</v>
      </c>
      <c r="B8" s="138">
        <v>1150163</v>
      </c>
      <c r="C8" s="141">
        <f t="shared" si="0"/>
        <v>3.4262781657276559E-2</v>
      </c>
    </row>
    <row r="9" spans="1:3" x14ac:dyDescent="0.3">
      <c r="A9" s="51" t="s">
        <v>153</v>
      </c>
      <c r="B9" s="135">
        <v>6619425.2000000002</v>
      </c>
      <c r="C9" s="140">
        <f t="shared" si="0"/>
        <v>0.19718937257090885</v>
      </c>
    </row>
    <row r="10" spans="1:3" ht="15" customHeight="1" x14ac:dyDescent="0.3">
      <c r="A10" s="134" t="s">
        <v>247</v>
      </c>
      <c r="B10" s="138">
        <v>354000</v>
      </c>
      <c r="C10" s="141">
        <f t="shared" si="0"/>
        <v>1.0545483298172434E-2</v>
      </c>
    </row>
    <row r="11" spans="1:3" x14ac:dyDescent="0.3">
      <c r="A11" s="51" t="s">
        <v>154</v>
      </c>
      <c r="B11" s="135">
        <v>1115094</v>
      </c>
      <c r="C11" s="140">
        <f t="shared" si="0"/>
        <v>3.3218093652238115E-2</v>
      </c>
    </row>
    <row r="12" spans="1:3" s="1" customFormat="1" x14ac:dyDescent="0.3">
      <c r="A12" s="53" t="s">
        <v>157</v>
      </c>
      <c r="B12" s="139">
        <v>582038</v>
      </c>
      <c r="C12" s="142">
        <f>B12/B24</f>
        <v>1.7338621491247704E-2</v>
      </c>
    </row>
    <row r="13" spans="1:3" s="1" customFormat="1" x14ac:dyDescent="0.3">
      <c r="A13" s="51" t="s">
        <v>253</v>
      </c>
      <c r="B13" s="135">
        <v>49000</v>
      </c>
      <c r="C13" s="140">
        <f>B13/B24</f>
        <v>1.4596855412724557E-3</v>
      </c>
    </row>
    <row r="14" spans="1:3" s="1" customFormat="1" x14ac:dyDescent="0.3">
      <c r="A14" s="53" t="s">
        <v>158</v>
      </c>
      <c r="B14" s="139">
        <v>384888</v>
      </c>
      <c r="C14" s="142">
        <f>B14/B24</f>
        <v>1.1465621400189243E-2</v>
      </c>
    </row>
    <row r="15" spans="1:3" x14ac:dyDescent="0.3">
      <c r="A15" s="51" t="s">
        <v>155</v>
      </c>
      <c r="B15" s="135">
        <v>286150</v>
      </c>
      <c r="C15" s="140">
        <f>B15/B$24</f>
        <v>8.5242656660227175E-3</v>
      </c>
    </row>
    <row r="16" spans="1:3" x14ac:dyDescent="0.3">
      <c r="A16" s="134" t="s">
        <v>156</v>
      </c>
      <c r="B16" s="138">
        <v>1327702.3999999999</v>
      </c>
      <c r="C16" s="141">
        <f>B16/B$24</f>
        <v>3.9551591763117108E-2</v>
      </c>
    </row>
    <row r="17" spans="1:3" s="1" customFormat="1" x14ac:dyDescent="0.3">
      <c r="A17" s="51" t="s">
        <v>259</v>
      </c>
      <c r="B17" s="135">
        <v>209035.2</v>
      </c>
      <c r="C17" s="140">
        <f>B17/B24</f>
        <v>6.2270542664693068E-3</v>
      </c>
    </row>
    <row r="18" spans="1:3" s="1" customFormat="1" x14ac:dyDescent="0.3">
      <c r="A18" s="53" t="s">
        <v>254</v>
      </c>
      <c r="B18" s="139">
        <v>216850</v>
      </c>
      <c r="C18" s="142">
        <f>B18/B24</f>
        <v>6.4598532576516732E-3</v>
      </c>
    </row>
    <row r="19" spans="1:3" s="1" customFormat="1" x14ac:dyDescent="0.3">
      <c r="A19" s="51" t="s">
        <v>255</v>
      </c>
      <c r="B19" s="135">
        <v>2093515.2</v>
      </c>
      <c r="C19" s="140">
        <f>B19/B24</f>
        <v>6.2364772813757414E-2</v>
      </c>
    </row>
    <row r="20" spans="1:3" s="1" customFormat="1" x14ac:dyDescent="0.3">
      <c r="A20" s="134" t="s">
        <v>256</v>
      </c>
      <c r="B20" s="138">
        <v>666000</v>
      </c>
      <c r="C20" s="141">
        <f>B20/B24</f>
        <v>1.9839807560968478E-2</v>
      </c>
    </row>
    <row r="21" spans="1:3" s="1" customFormat="1" x14ac:dyDescent="0.3">
      <c r="A21" s="51" t="s">
        <v>257</v>
      </c>
      <c r="B21" s="135">
        <v>183497</v>
      </c>
      <c r="C21" s="140">
        <f>B21/B24</f>
        <v>5.4662840360586084E-3</v>
      </c>
    </row>
    <row r="22" spans="1:3" s="1" customFormat="1" x14ac:dyDescent="0.3">
      <c r="A22" s="134" t="s">
        <v>248</v>
      </c>
      <c r="B22" s="138">
        <v>211997.6</v>
      </c>
      <c r="C22" s="141">
        <f>B22/B$24</f>
        <v>6.3153026837645216E-3</v>
      </c>
    </row>
    <row r="23" spans="1:3" s="1" customFormat="1" ht="15" customHeight="1" x14ac:dyDescent="0.3">
      <c r="A23" s="51" t="s">
        <v>249</v>
      </c>
      <c r="B23" s="135">
        <v>186997.6</v>
      </c>
      <c r="C23" s="140">
        <f>B23/B$24</f>
        <v>5.5705651627071459E-3</v>
      </c>
    </row>
    <row r="24" spans="1:3" x14ac:dyDescent="0.3">
      <c r="A24" s="50" t="s">
        <v>9</v>
      </c>
      <c r="B24" s="55">
        <f>SUM(B3:B23)</f>
        <v>33568873.989999995</v>
      </c>
      <c r="C24" s="56">
        <f>SUM(C3:C23)</f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zoomScale="85" zoomScaleNormal="85" workbookViewId="0"/>
  </sheetViews>
  <sheetFormatPr baseColWidth="10" defaultRowHeight="14.4" x14ac:dyDescent="0.3"/>
  <cols>
    <col min="1" max="1" width="59" style="1" customWidth="1"/>
    <col min="2" max="2" width="15" bestFit="1" customWidth="1"/>
    <col min="3" max="3" width="11.33203125" customWidth="1"/>
  </cols>
  <sheetData>
    <row r="1" spans="1:3" ht="15" x14ac:dyDescent="0.25">
      <c r="A1" s="36" t="s">
        <v>10</v>
      </c>
      <c r="B1" s="36" t="s">
        <v>2</v>
      </c>
      <c r="C1" s="36" t="s">
        <v>3</v>
      </c>
    </row>
    <row r="2" spans="1:3" ht="15" x14ac:dyDescent="0.25">
      <c r="A2" s="127" t="s">
        <v>11</v>
      </c>
      <c r="B2" s="38">
        <f>B3+B12</f>
        <v>33568873.990007989</v>
      </c>
      <c r="C2" s="124">
        <v>0.99999999999985623</v>
      </c>
    </row>
    <row r="3" spans="1:3" ht="15" x14ac:dyDescent="0.25">
      <c r="A3" s="116" t="s">
        <v>12</v>
      </c>
      <c r="B3" s="77">
        <f>SUM(B4:B11)</f>
        <v>29070170.790004991</v>
      </c>
      <c r="C3" s="39">
        <v>0.76172105631217246</v>
      </c>
    </row>
    <row r="4" spans="1:3" ht="28.8" x14ac:dyDescent="0.3">
      <c r="A4" s="125" t="s">
        <v>13</v>
      </c>
      <c r="B4" s="126">
        <v>28605170.789999999</v>
      </c>
      <c r="C4" s="41">
        <v>0.66334204876912384</v>
      </c>
    </row>
    <row r="5" spans="1:3" ht="15" x14ac:dyDescent="0.25">
      <c r="A5" s="22" t="s">
        <v>14</v>
      </c>
      <c r="B5" s="40">
        <v>305000</v>
      </c>
      <c r="C5" s="41">
        <v>5.5398292962336379E-2</v>
      </c>
    </row>
    <row r="6" spans="1:3" ht="15" x14ac:dyDescent="0.25">
      <c r="A6" s="22" t="s">
        <v>15</v>
      </c>
      <c r="B6" s="40">
        <v>9.9999999999999995E-7</v>
      </c>
      <c r="C6" s="41">
        <v>2.3973362334063249E-14</v>
      </c>
    </row>
    <row r="7" spans="1:3" ht="15" x14ac:dyDescent="0.25">
      <c r="A7" s="43" t="s">
        <v>16</v>
      </c>
      <c r="B7" s="40">
        <v>9.9999999999999995E-7</v>
      </c>
      <c r="C7" s="41">
        <v>2.3973362334063249E-14</v>
      </c>
    </row>
    <row r="8" spans="1:3" ht="15" x14ac:dyDescent="0.25">
      <c r="A8" s="22" t="s">
        <v>17</v>
      </c>
      <c r="B8" s="126">
        <v>160000</v>
      </c>
      <c r="C8" s="41">
        <v>9.837900754304868E-2</v>
      </c>
    </row>
    <row r="9" spans="1:3" ht="28.8" x14ac:dyDescent="0.3">
      <c r="A9" s="44" t="s">
        <v>18</v>
      </c>
      <c r="B9" s="40">
        <v>9.9999999999999995E-7</v>
      </c>
      <c r="C9" s="41">
        <v>2.3973362334063249E-14</v>
      </c>
    </row>
    <row r="10" spans="1:3" ht="15" x14ac:dyDescent="0.25">
      <c r="A10" s="22" t="s">
        <v>8</v>
      </c>
      <c r="B10" s="46">
        <v>9.9999999999999995E-7</v>
      </c>
      <c r="C10" s="41">
        <v>2.3973362334063249E-14</v>
      </c>
    </row>
    <row r="11" spans="1:3" ht="15" x14ac:dyDescent="0.25">
      <c r="A11" s="22" t="s">
        <v>19</v>
      </c>
      <c r="B11" s="46">
        <v>9.9999999999999995E-7</v>
      </c>
      <c r="C11" s="41">
        <v>2.3973362334063249E-14</v>
      </c>
    </row>
    <row r="12" spans="1:3" ht="15" x14ac:dyDescent="0.25">
      <c r="A12" s="116" t="s">
        <v>20</v>
      </c>
      <c r="B12" s="77">
        <f>SUM(B13:B19)</f>
        <v>4498703.200003</v>
      </c>
      <c r="C12" s="39">
        <v>0.23827894368768379</v>
      </c>
    </row>
    <row r="13" spans="1:3" ht="15" x14ac:dyDescent="0.25">
      <c r="A13" s="22" t="s">
        <v>21</v>
      </c>
      <c r="B13" s="126">
        <v>3823203.2</v>
      </c>
      <c r="C13" s="41">
        <v>0.22677781900124638</v>
      </c>
    </row>
    <row r="14" spans="1:3" x14ac:dyDescent="0.3">
      <c r="A14" s="22" t="s">
        <v>22</v>
      </c>
      <c r="B14" s="126">
        <v>47500</v>
      </c>
      <c r="C14" s="41">
        <v>1.1501124686317508E-2</v>
      </c>
    </row>
    <row r="15" spans="1:3" ht="15" x14ac:dyDescent="0.25">
      <c r="A15" s="22" t="s">
        <v>23</v>
      </c>
      <c r="B15" s="40">
        <v>25000</v>
      </c>
      <c r="C15" s="41">
        <v>2.3973362334063249E-14</v>
      </c>
    </row>
    <row r="16" spans="1:3" ht="15" x14ac:dyDescent="0.25">
      <c r="A16" s="22" t="s">
        <v>24</v>
      </c>
      <c r="B16" s="40">
        <v>9.9999999999999995E-7</v>
      </c>
      <c r="C16" s="41">
        <v>2.3973362334063249E-14</v>
      </c>
    </row>
    <row r="17" spans="1:3" ht="15" x14ac:dyDescent="0.25">
      <c r="A17" s="22" t="s">
        <v>25</v>
      </c>
      <c r="B17" s="40">
        <v>9.9999999999999995E-7</v>
      </c>
      <c r="C17" s="41">
        <v>2.3973362334063249E-14</v>
      </c>
    </row>
    <row r="18" spans="1:3" ht="15" x14ac:dyDescent="0.25">
      <c r="A18" s="22" t="s">
        <v>26</v>
      </c>
      <c r="B18" s="40">
        <v>603000</v>
      </c>
      <c r="C18" s="41">
        <v>2.3973362334063249E-14</v>
      </c>
    </row>
    <row r="19" spans="1:3" x14ac:dyDescent="0.3">
      <c r="A19" s="47" t="s">
        <v>27</v>
      </c>
      <c r="B19" s="40">
        <v>9.9999999999999995E-7</v>
      </c>
      <c r="C19" s="41">
        <v>2.3973362334063249E-14</v>
      </c>
    </row>
    <row r="20" spans="1:3" ht="15" x14ac:dyDescent="0.25">
      <c r="A20" s="127" t="s">
        <v>28</v>
      </c>
      <c r="B20" s="38">
        <v>6.0000000000000002E-6</v>
      </c>
      <c r="C20" s="124">
        <v>1.4384017400437951E-13</v>
      </c>
    </row>
    <row r="21" spans="1:3" ht="15" x14ac:dyDescent="0.25">
      <c r="A21" s="116" t="s">
        <v>29</v>
      </c>
      <c r="B21" s="77">
        <v>3.0000000000000001E-6</v>
      </c>
      <c r="C21" s="39">
        <v>7.1920087002189753E-14</v>
      </c>
    </row>
    <row r="22" spans="1:3" x14ac:dyDescent="0.3">
      <c r="A22" s="22" t="s">
        <v>30</v>
      </c>
      <c r="B22" s="46">
        <v>9.9999999999999995E-7</v>
      </c>
      <c r="C22" s="41">
        <v>2.3973362334063249E-14</v>
      </c>
    </row>
    <row r="23" spans="1:3" ht="15" x14ac:dyDescent="0.25">
      <c r="A23" s="22" t="s">
        <v>31</v>
      </c>
      <c r="B23" s="46">
        <v>9.9999999999999995E-7</v>
      </c>
      <c r="C23" s="41">
        <v>2.3973362334063249E-14</v>
      </c>
    </row>
    <row r="24" spans="1:3" ht="15" x14ac:dyDescent="0.25">
      <c r="A24" s="22" t="s">
        <v>32</v>
      </c>
      <c r="B24" s="46">
        <v>9.9999999999999995E-7</v>
      </c>
      <c r="C24" s="41">
        <v>2.3973362334063249E-14</v>
      </c>
    </row>
    <row r="25" spans="1:3" ht="15" x14ac:dyDescent="0.25">
      <c r="A25" s="116" t="s">
        <v>33</v>
      </c>
      <c r="B25" s="77">
        <v>3.0000000000000001E-6</v>
      </c>
      <c r="C25" s="39">
        <v>7.1920087002189753E-14</v>
      </c>
    </row>
    <row r="26" spans="1:3" ht="15" x14ac:dyDescent="0.25">
      <c r="A26" s="22" t="s">
        <v>34</v>
      </c>
      <c r="B26" s="46">
        <v>9.9999999999999995E-7</v>
      </c>
      <c r="C26" s="41">
        <v>2.3973362334063249E-14</v>
      </c>
    </row>
    <row r="27" spans="1:3" x14ac:dyDescent="0.3">
      <c r="A27" s="22" t="s">
        <v>35</v>
      </c>
      <c r="B27" s="46">
        <v>9.9999999999999995E-7</v>
      </c>
      <c r="C27" s="41">
        <v>2.3973362334063249E-14</v>
      </c>
    </row>
    <row r="28" spans="1:3" x14ac:dyDescent="0.3">
      <c r="A28" s="22" t="s">
        <v>36</v>
      </c>
      <c r="B28" s="46">
        <v>9.9999999999999995E-7</v>
      </c>
      <c r="C28" s="41">
        <v>2.3973362334063249E-14</v>
      </c>
    </row>
    <row r="29" spans="1:3" ht="15" x14ac:dyDescent="0.25">
      <c r="A29" s="36" t="s">
        <v>9</v>
      </c>
      <c r="B29" s="48">
        <f>B3+B12+B20</f>
        <v>33568873.990013987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25">
      <c r="A1" s="50" t="s">
        <v>0</v>
      </c>
      <c r="B1" s="50" t="s">
        <v>2</v>
      </c>
      <c r="C1" s="50" t="s">
        <v>3</v>
      </c>
    </row>
    <row r="2" spans="1:3" x14ac:dyDescent="0.25">
      <c r="A2" s="57" t="s">
        <v>159</v>
      </c>
      <c r="B2" s="45">
        <v>2984699.51</v>
      </c>
      <c r="C2" s="52">
        <v>8.8912708567129267E-2</v>
      </c>
    </row>
    <row r="3" spans="1:3" x14ac:dyDescent="0.25">
      <c r="A3" s="58" t="s">
        <v>160</v>
      </c>
      <c r="B3" s="46">
        <v>9.9999999999999995E-7</v>
      </c>
      <c r="C3" s="54">
        <v>2.9789500842290574E-14</v>
      </c>
    </row>
    <row r="4" spans="1:3" x14ac:dyDescent="0.25">
      <c r="A4" s="57" t="s">
        <v>161</v>
      </c>
      <c r="B4" s="45">
        <v>9.9999999999999995E-7</v>
      </c>
      <c r="C4" s="52">
        <v>2.9789500842290574E-14</v>
      </c>
    </row>
    <row r="5" spans="1:3" x14ac:dyDescent="0.25">
      <c r="A5" s="58" t="s">
        <v>162</v>
      </c>
      <c r="B5" s="46">
        <v>9.9999999999999995E-7</v>
      </c>
      <c r="C5" s="54">
        <v>2.9789500842290574E-14</v>
      </c>
    </row>
    <row r="6" spans="1:3" x14ac:dyDescent="0.25">
      <c r="A6" s="57" t="s">
        <v>163</v>
      </c>
      <c r="B6" s="45">
        <v>30584174.48</v>
      </c>
      <c r="C6" s="52">
        <v>0.91108729143272194</v>
      </c>
    </row>
    <row r="7" spans="1:3" x14ac:dyDescent="0.25">
      <c r="A7" s="58" t="s">
        <v>164</v>
      </c>
      <c r="B7" s="46">
        <v>9.9999999999999995E-7</v>
      </c>
      <c r="C7" s="54">
        <v>2.9789500842290574E-14</v>
      </c>
    </row>
    <row r="8" spans="1:3" x14ac:dyDescent="0.25">
      <c r="A8" s="57" t="s">
        <v>165</v>
      </c>
      <c r="B8" s="45">
        <v>9.9999999999999995E-7</v>
      </c>
      <c r="C8" s="52">
        <v>2.9789500842290574E-14</v>
      </c>
    </row>
    <row r="9" spans="1:3" x14ac:dyDescent="0.25">
      <c r="A9" s="50" t="s">
        <v>9</v>
      </c>
      <c r="B9" s="55">
        <f>SUM(B2:B8)</f>
        <v>33568873.990004994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ht="15" x14ac:dyDescent="0.25">
      <c r="A1" s="50" t="s">
        <v>166</v>
      </c>
      <c r="B1" s="50" t="s">
        <v>2</v>
      </c>
      <c r="C1" s="50" t="s">
        <v>3</v>
      </c>
    </row>
    <row r="2" spans="1:3" ht="15" x14ac:dyDescent="0.25">
      <c r="A2" s="57" t="s">
        <v>167</v>
      </c>
      <c r="B2" s="45">
        <v>24615670.790005997</v>
      </c>
      <c r="C2" s="52">
        <v>0.73328854573203783</v>
      </c>
    </row>
    <row r="3" spans="1:3" x14ac:dyDescent="0.3">
      <c r="A3" s="128" t="s">
        <v>168</v>
      </c>
      <c r="B3" s="111">
        <v>9.9999999999999995E-7</v>
      </c>
      <c r="C3" s="129">
        <v>2.9789500842274595E-14</v>
      </c>
    </row>
    <row r="4" spans="1:3" ht="15" x14ac:dyDescent="0.25">
      <c r="A4" s="128" t="s">
        <v>169</v>
      </c>
      <c r="B4" s="111">
        <v>9.9999999999999995E-7</v>
      </c>
      <c r="C4" s="129">
        <v>2.9789500842274595E-14</v>
      </c>
    </row>
    <row r="5" spans="1:3" x14ac:dyDescent="0.3">
      <c r="A5" s="128" t="s">
        <v>170</v>
      </c>
      <c r="B5" s="111">
        <v>21937900.800000001</v>
      </c>
      <c r="C5" s="129">
        <v>0.65351911435933652</v>
      </c>
    </row>
    <row r="6" spans="1:3" ht="15" x14ac:dyDescent="0.25">
      <c r="A6" s="128" t="s">
        <v>171</v>
      </c>
      <c r="B6" s="111">
        <v>9.9999999999999995E-7</v>
      </c>
      <c r="C6" s="129">
        <v>2.9789500842274595E-14</v>
      </c>
    </row>
    <row r="7" spans="1:3" ht="15" x14ac:dyDescent="0.25">
      <c r="A7" s="128" t="s">
        <v>172</v>
      </c>
      <c r="B7" s="111">
        <v>9.9999999999999995E-7</v>
      </c>
      <c r="C7" s="129">
        <v>2.9789500842274595E-14</v>
      </c>
    </row>
    <row r="8" spans="1:3" ht="15" x14ac:dyDescent="0.25">
      <c r="A8" s="128" t="s">
        <v>173</v>
      </c>
      <c r="B8" s="111">
        <v>9.9999999999999995E-7</v>
      </c>
      <c r="C8" s="129">
        <v>2.9789500842274595E-14</v>
      </c>
    </row>
    <row r="9" spans="1:3" x14ac:dyDescent="0.3">
      <c r="A9" s="128" t="s">
        <v>174</v>
      </c>
      <c r="B9" s="111">
        <v>2677769.9900000002</v>
      </c>
      <c r="C9" s="129">
        <v>7.9769431372522639E-2</v>
      </c>
    </row>
    <row r="10" spans="1:3" ht="15" x14ac:dyDescent="0.25">
      <c r="A10" s="128" t="s">
        <v>86</v>
      </c>
      <c r="B10" s="111">
        <v>9.9999999999999995E-7</v>
      </c>
      <c r="C10" s="129">
        <v>2.9789500842274595E-14</v>
      </c>
    </row>
    <row r="11" spans="1:3" ht="15" x14ac:dyDescent="0.25">
      <c r="A11" s="57" t="s">
        <v>155</v>
      </c>
      <c r="B11" s="45">
        <v>4355703.2000060016</v>
      </c>
      <c r="C11" s="52">
        <v>0.12975422414527693</v>
      </c>
    </row>
    <row r="12" spans="1:3" x14ac:dyDescent="0.3">
      <c r="A12" s="128" t="s">
        <v>175</v>
      </c>
      <c r="B12" s="111">
        <v>9.9999999999999995E-7</v>
      </c>
      <c r="C12" s="129">
        <v>2.9789500842274595E-14</v>
      </c>
    </row>
    <row r="13" spans="1:3" ht="15" x14ac:dyDescent="0.25">
      <c r="A13" s="128" t="s">
        <v>176</v>
      </c>
      <c r="B13" s="111">
        <v>4355703.2</v>
      </c>
      <c r="C13" s="129">
        <v>0.12975422414509816</v>
      </c>
    </row>
    <row r="14" spans="1:3" ht="15" x14ac:dyDescent="0.25">
      <c r="A14" s="128" t="s">
        <v>157</v>
      </c>
      <c r="B14" s="111">
        <v>9.9999999999999995E-7</v>
      </c>
      <c r="C14" s="129">
        <v>2.9789500842274595E-14</v>
      </c>
    </row>
    <row r="15" spans="1:3" x14ac:dyDescent="0.3">
      <c r="A15" s="128" t="s">
        <v>177</v>
      </c>
      <c r="B15" s="111">
        <v>9.9999999999999995E-7</v>
      </c>
      <c r="C15" s="129">
        <v>2.9789500842274595E-14</v>
      </c>
    </row>
    <row r="16" spans="1:3" x14ac:dyDescent="0.3">
      <c r="A16" s="128" t="s">
        <v>158</v>
      </c>
      <c r="B16" s="111">
        <v>9.9999999999999995E-7</v>
      </c>
      <c r="C16" s="129">
        <v>2.9789500842274595E-14</v>
      </c>
    </row>
    <row r="17" spans="1:3" x14ac:dyDescent="0.3">
      <c r="A17" s="128" t="s">
        <v>178</v>
      </c>
      <c r="B17" s="111">
        <v>9.9999999999999995E-7</v>
      </c>
      <c r="C17" s="129">
        <v>2.9789500842274595E-14</v>
      </c>
    </row>
    <row r="18" spans="1:3" ht="15" x14ac:dyDescent="0.25">
      <c r="A18" s="128" t="s">
        <v>179</v>
      </c>
      <c r="B18" s="111">
        <v>9.9999999999999995E-7</v>
      </c>
      <c r="C18" s="129">
        <v>2.9789500842274595E-14</v>
      </c>
    </row>
    <row r="19" spans="1:3" x14ac:dyDescent="0.3">
      <c r="A19" s="57" t="s">
        <v>180</v>
      </c>
      <c r="B19" s="45">
        <v>4597500.0000070008</v>
      </c>
      <c r="C19" s="52">
        <v>0.136957230122566</v>
      </c>
    </row>
    <row r="20" spans="1:3" x14ac:dyDescent="0.3">
      <c r="A20" s="128" t="s">
        <v>181</v>
      </c>
      <c r="B20" s="111">
        <v>9.9999999999999995E-7</v>
      </c>
      <c r="C20" s="129">
        <v>2.9789500842274595E-14</v>
      </c>
    </row>
    <row r="21" spans="1:3" ht="15" x14ac:dyDescent="0.25">
      <c r="A21" s="128" t="s">
        <v>182</v>
      </c>
      <c r="B21" s="111">
        <v>9.9999999999999995E-7</v>
      </c>
      <c r="C21" s="129">
        <v>2.9789500842274595E-14</v>
      </c>
    </row>
    <row r="22" spans="1:3" x14ac:dyDescent="0.3">
      <c r="A22" s="128" t="s">
        <v>183</v>
      </c>
      <c r="B22" s="111">
        <v>4475000</v>
      </c>
      <c r="C22" s="129">
        <v>0.13330801626917882</v>
      </c>
    </row>
    <row r="23" spans="1:3" x14ac:dyDescent="0.3">
      <c r="A23" s="128" t="s">
        <v>184</v>
      </c>
      <c r="B23" s="111">
        <v>9.9999999999999995E-7</v>
      </c>
      <c r="C23" s="129">
        <v>2.9789500842274595E-14</v>
      </c>
    </row>
    <row r="24" spans="1:3" ht="15" x14ac:dyDescent="0.25">
      <c r="A24" s="128" t="s">
        <v>185</v>
      </c>
      <c r="B24" s="111">
        <v>9.9999999999999995E-7</v>
      </c>
      <c r="C24" s="129">
        <v>2.9789500842274595E-14</v>
      </c>
    </row>
    <row r="25" spans="1:3" ht="15" x14ac:dyDescent="0.25">
      <c r="A25" s="128" t="s">
        <v>186</v>
      </c>
      <c r="B25" s="111">
        <v>122500</v>
      </c>
      <c r="C25" s="129">
        <v>3.6492138531786381E-3</v>
      </c>
    </row>
    <row r="26" spans="1:3" ht="15" x14ac:dyDescent="0.25">
      <c r="A26" s="128" t="s">
        <v>187</v>
      </c>
      <c r="B26" s="111">
        <v>9.9999999999999995E-7</v>
      </c>
      <c r="C26" s="129">
        <v>2.9789500842274595E-14</v>
      </c>
    </row>
    <row r="27" spans="1:3" x14ac:dyDescent="0.3">
      <c r="A27" s="128" t="s">
        <v>188</v>
      </c>
      <c r="B27" s="111">
        <v>9.9999999999999995E-7</v>
      </c>
      <c r="C27" s="129">
        <v>2.9789500842274595E-14</v>
      </c>
    </row>
    <row r="28" spans="1:3" x14ac:dyDescent="0.3">
      <c r="A28" s="128" t="s">
        <v>189</v>
      </c>
      <c r="B28" s="111">
        <v>9.9999999999999995E-7</v>
      </c>
      <c r="C28" s="129">
        <v>2.9789500842274595E-14</v>
      </c>
    </row>
    <row r="29" spans="1:3" x14ac:dyDescent="0.3">
      <c r="A29" s="57" t="s">
        <v>190</v>
      </c>
      <c r="B29" s="45">
        <v>3.9999999999999998E-6</v>
      </c>
      <c r="C29" s="52">
        <v>1.1915800336909838E-13</v>
      </c>
    </row>
    <row r="30" spans="1:3" x14ac:dyDescent="0.3">
      <c r="A30" s="119" t="s">
        <v>191</v>
      </c>
      <c r="B30" s="111">
        <v>9.9999999999999995E-7</v>
      </c>
      <c r="C30" s="129">
        <v>2.9789500842274595E-14</v>
      </c>
    </row>
    <row r="31" spans="1:3" ht="28.8" x14ac:dyDescent="0.3">
      <c r="A31" s="130" t="s">
        <v>192</v>
      </c>
      <c r="B31" s="111">
        <v>9.9999999999999995E-7</v>
      </c>
      <c r="C31" s="129">
        <v>2.9789500842274595E-14</v>
      </c>
    </row>
    <row r="32" spans="1:3" x14ac:dyDescent="0.3">
      <c r="A32" s="119" t="s">
        <v>193</v>
      </c>
      <c r="B32" s="111">
        <v>9.9999999999999995E-7</v>
      </c>
      <c r="C32" s="129">
        <v>2.9789500842274595E-14</v>
      </c>
    </row>
    <row r="33" spans="1:3" x14ac:dyDescent="0.3">
      <c r="A33" s="119" t="s">
        <v>194</v>
      </c>
      <c r="B33" s="111">
        <v>9.9999999999999995E-7</v>
      </c>
      <c r="C33" s="129">
        <v>2.9789500842274595E-14</v>
      </c>
    </row>
    <row r="34" spans="1:3" x14ac:dyDescent="0.3">
      <c r="A34" s="50" t="s">
        <v>9</v>
      </c>
      <c r="B34" s="59">
        <f>+B2+B11+B19+B29</f>
        <v>33568873.990023002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workbookViewId="0">
      <selection activeCell="B2" sqref="B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2.4414062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1.44140625" style="17" customWidth="1"/>
    <col min="15" max="16384" width="4.6640625" style="17"/>
  </cols>
  <sheetData>
    <row r="1" spans="2:8" ht="15" x14ac:dyDescent="0.25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16253500.000030002</v>
      </c>
      <c r="E3" s="78">
        <f>D3/D12</f>
        <v>0.48418365193891422</v>
      </c>
      <c r="F3" s="18"/>
    </row>
    <row r="4" spans="2:8" ht="15" x14ac:dyDescent="0.25">
      <c r="B4" s="68">
        <v>2000</v>
      </c>
      <c r="C4" s="20" t="s">
        <v>40</v>
      </c>
      <c r="D4" s="79">
        <v>4294670.79</v>
      </c>
      <c r="E4" s="80">
        <f>D4/D12</f>
        <v>0.1279360991154978</v>
      </c>
      <c r="F4" s="21"/>
    </row>
    <row r="5" spans="2:8" x14ac:dyDescent="0.3">
      <c r="B5" s="67">
        <v>3000</v>
      </c>
      <c r="C5" s="61" t="s">
        <v>41</v>
      </c>
      <c r="D5" s="77">
        <v>7339500</v>
      </c>
      <c r="E5" s="78">
        <f>D5/D12</f>
        <v>0.21864004143102109</v>
      </c>
      <c r="F5" s="22"/>
    </row>
    <row r="6" spans="2:8" x14ac:dyDescent="0.3">
      <c r="B6" s="68">
        <v>4000</v>
      </c>
      <c r="C6" s="20" t="s">
        <v>42</v>
      </c>
      <c r="D6" s="79">
        <v>1028000</v>
      </c>
      <c r="E6" s="80">
        <f>D6/D12</f>
        <v>3.062360686573877E-2</v>
      </c>
      <c r="F6" s="22"/>
    </row>
    <row r="7" spans="2:8" ht="15" x14ac:dyDescent="0.25">
      <c r="B7" s="67">
        <v>5000</v>
      </c>
      <c r="C7" s="61" t="s">
        <v>43</v>
      </c>
      <c r="D7" s="77">
        <v>297500.00006000005</v>
      </c>
      <c r="E7" s="78">
        <f>D7/D12</f>
        <v>8.8623765023294766E-3</v>
      </c>
      <c r="F7" s="22"/>
    </row>
    <row r="8" spans="2:8" x14ac:dyDescent="0.3">
      <c r="B8" s="68">
        <v>6000</v>
      </c>
      <c r="C8" s="20" t="s">
        <v>44</v>
      </c>
      <c r="D8" s="79">
        <v>4355703.2000199994</v>
      </c>
      <c r="E8" s="80">
        <f>D8/D12</f>
        <v>0.12975422414518753</v>
      </c>
      <c r="F8" s="22"/>
    </row>
    <row r="9" spans="2:8" ht="15" x14ac:dyDescent="0.25">
      <c r="B9" s="67">
        <v>7000</v>
      </c>
      <c r="C9" s="61" t="s">
        <v>45</v>
      </c>
      <c r="D9" s="77">
        <v>6.999999999999999E-6</v>
      </c>
      <c r="E9" s="78">
        <v>2.0319967503107582E-13</v>
      </c>
      <c r="F9" s="22"/>
    </row>
    <row r="10" spans="2:8" ht="15" x14ac:dyDescent="0.25">
      <c r="B10" s="68">
        <v>8000</v>
      </c>
      <c r="C10" s="20" t="s">
        <v>46</v>
      </c>
      <c r="D10" s="79">
        <v>3.0000000000000004E-5</v>
      </c>
      <c r="E10" s="80">
        <v>8.708557501331823E-13</v>
      </c>
      <c r="F10" s="22"/>
    </row>
    <row r="11" spans="2:8" x14ac:dyDescent="0.3">
      <c r="B11" s="67">
        <v>9000</v>
      </c>
      <c r="C11" s="61" t="s">
        <v>47</v>
      </c>
      <c r="D11" s="77">
        <v>6.999999999999999E-6</v>
      </c>
      <c r="E11" s="78">
        <v>2.0319967503107582E-13</v>
      </c>
      <c r="F11" s="18"/>
    </row>
    <row r="12" spans="2:8" ht="15" x14ac:dyDescent="0.25">
      <c r="B12" s="149" t="s">
        <v>48</v>
      </c>
      <c r="C12" s="149"/>
      <c r="D12" s="48">
        <f>SUM(D3:D11)</f>
        <v>33568873.990154013</v>
      </c>
      <c r="E12" s="81">
        <v>0.99999999999999978</v>
      </c>
      <c r="F12" s="18"/>
    </row>
    <row r="13" spans="2:8" ht="15" x14ac:dyDescent="0.25">
      <c r="B13" s="23"/>
      <c r="C13" s="24"/>
      <c r="D13" s="10"/>
      <c r="F13" s="22"/>
    </row>
    <row r="14" spans="2:8" ht="16.2" customHeight="1" x14ac:dyDescent="0.25">
      <c r="B14" s="146" t="s">
        <v>49</v>
      </c>
      <c r="C14" s="14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12583000</v>
      </c>
      <c r="E15" s="78">
        <v>0.77417171685955477</v>
      </c>
    </row>
    <row r="16" spans="2:8" x14ac:dyDescent="0.3">
      <c r="B16" s="68">
        <v>1200</v>
      </c>
      <c r="C16" s="20" t="s">
        <v>58</v>
      </c>
      <c r="D16" s="79">
        <v>764000</v>
      </c>
      <c r="E16" s="80">
        <v>4.7005260405364367E-2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2471500</v>
      </c>
      <c r="E17" s="78">
        <v>0.15205955640295554</v>
      </c>
      <c r="G17" s="16"/>
      <c r="H17" s="16"/>
      <c r="I17" s="16"/>
    </row>
    <row r="18" spans="2:9" ht="15" x14ac:dyDescent="0.25">
      <c r="B18" s="68">
        <v>1400</v>
      </c>
      <c r="C18" s="20" t="s">
        <v>60</v>
      </c>
      <c r="D18" s="79">
        <v>1.0000000000000001E-5</v>
      </c>
      <c r="E18" s="80">
        <v>6.1525209954665406E-13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400000</v>
      </c>
      <c r="E19" s="78">
        <v>2.4610083981866163E-2</v>
      </c>
    </row>
    <row r="20" spans="2:9" ht="15" x14ac:dyDescent="0.25">
      <c r="B20" s="68">
        <v>1600</v>
      </c>
      <c r="C20" s="20" t="s">
        <v>62</v>
      </c>
      <c r="D20" s="79">
        <v>1.0000000000000001E-5</v>
      </c>
      <c r="E20" s="80">
        <v>6.1525209954665406E-13</v>
      </c>
    </row>
    <row r="21" spans="2:9" x14ac:dyDescent="0.3">
      <c r="B21" s="67">
        <v>1700</v>
      </c>
      <c r="C21" s="61" t="s">
        <v>63</v>
      </c>
      <c r="D21" s="77">
        <v>35000</v>
      </c>
      <c r="E21" s="78">
        <v>2.1533823484132892E-3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6.1525209954665406E-13</v>
      </c>
    </row>
    <row r="23" spans="2:9" x14ac:dyDescent="0.3">
      <c r="B23" s="73"/>
      <c r="C23" s="76" t="s">
        <v>65</v>
      </c>
      <c r="D23" s="48">
        <f>SUM(D15:D22)</f>
        <v>16253500.000030002</v>
      </c>
      <c r="E23" s="81">
        <v>1</v>
      </c>
    </row>
    <row r="24" spans="2:9" ht="15" x14ac:dyDescent="0.25">
      <c r="B24" s="2"/>
      <c r="C24" s="7"/>
      <c r="D24" s="82"/>
      <c r="E24" s="83"/>
    </row>
    <row r="25" spans="2:9" ht="15" x14ac:dyDescent="0.25">
      <c r="B25" s="146" t="s">
        <v>66</v>
      </c>
      <c r="C25" s="14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288670.78999999998</v>
      </c>
      <c r="E26" s="78">
        <v>6.7216046145413627E-2</v>
      </c>
    </row>
    <row r="27" spans="2:9" x14ac:dyDescent="0.3">
      <c r="B27" s="15">
        <v>2200</v>
      </c>
      <c r="C27" s="11" t="s">
        <v>68</v>
      </c>
      <c r="D27" s="84">
        <v>860000</v>
      </c>
      <c r="E27" s="85">
        <v>0.20024817781201804</v>
      </c>
    </row>
    <row r="28" spans="2:9" x14ac:dyDescent="0.3">
      <c r="B28" s="67">
        <v>2300</v>
      </c>
      <c r="C28" s="61" t="s">
        <v>69</v>
      </c>
      <c r="D28" s="77">
        <v>205500</v>
      </c>
      <c r="E28" s="78">
        <v>4.7850000628336872E-2</v>
      </c>
    </row>
    <row r="29" spans="2:9" x14ac:dyDescent="0.3">
      <c r="B29" s="15">
        <v>2400</v>
      </c>
      <c r="C29" s="11" t="s">
        <v>70</v>
      </c>
      <c r="D29" s="84">
        <v>290000</v>
      </c>
      <c r="E29" s="85">
        <v>6.7525548331959576E-2</v>
      </c>
    </row>
    <row r="30" spans="2:9" x14ac:dyDescent="0.3">
      <c r="B30" s="67">
        <v>2500</v>
      </c>
      <c r="C30" s="61" t="s">
        <v>71</v>
      </c>
      <c r="D30" s="77">
        <v>100000</v>
      </c>
      <c r="E30" s="78">
        <v>2.328467183860675E-2</v>
      </c>
    </row>
    <row r="31" spans="2:9" x14ac:dyDescent="0.3">
      <c r="B31" s="15">
        <v>2600</v>
      </c>
      <c r="C31" s="11" t="s">
        <v>72</v>
      </c>
      <c r="D31" s="84">
        <v>1775000</v>
      </c>
      <c r="E31" s="85">
        <v>0.41330292513526978</v>
      </c>
    </row>
    <row r="32" spans="2:9" x14ac:dyDescent="0.3">
      <c r="B32" s="67">
        <v>2700</v>
      </c>
      <c r="C32" s="61" t="s">
        <v>73</v>
      </c>
      <c r="D32" s="77">
        <v>141000</v>
      </c>
      <c r="E32" s="78">
        <v>3.2831387292435517E-2</v>
      </c>
    </row>
    <row r="33" spans="2:9" x14ac:dyDescent="0.3">
      <c r="B33" s="15">
        <v>2800</v>
      </c>
      <c r="C33" s="11" t="s">
        <v>74</v>
      </c>
      <c r="D33" s="84">
        <v>25000</v>
      </c>
      <c r="E33" s="85">
        <v>5.8211679596516875E-3</v>
      </c>
    </row>
    <row r="34" spans="2:9" x14ac:dyDescent="0.3">
      <c r="B34" s="67">
        <v>2900</v>
      </c>
      <c r="C34" s="61" t="s">
        <v>75</v>
      </c>
      <c r="D34" s="77">
        <v>609500</v>
      </c>
      <c r="E34" s="78">
        <v>0.14192007485630814</v>
      </c>
    </row>
    <row r="35" spans="2:9" x14ac:dyDescent="0.3">
      <c r="B35" s="73"/>
      <c r="C35" s="36" t="s">
        <v>76</v>
      </c>
      <c r="D35" s="48">
        <f>SUM(D26:D34)</f>
        <v>4294670.79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46" t="s">
        <v>77</v>
      </c>
      <c r="C37" s="14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3030000</v>
      </c>
      <c r="E38" s="78">
        <v>0.37043829084907393</v>
      </c>
    </row>
    <row r="39" spans="2:9" x14ac:dyDescent="0.3">
      <c r="B39" s="15">
        <v>3200</v>
      </c>
      <c r="C39" s="26" t="s">
        <v>79</v>
      </c>
      <c r="D39" s="84">
        <v>75000</v>
      </c>
      <c r="E39" s="85">
        <v>9.1692646249770769E-3</v>
      </c>
    </row>
    <row r="40" spans="2:9" x14ac:dyDescent="0.3">
      <c r="B40" s="67">
        <v>3300</v>
      </c>
      <c r="C40" s="62" t="s">
        <v>80</v>
      </c>
      <c r="D40" s="77">
        <v>377500</v>
      </c>
      <c r="E40" s="78">
        <v>4.6151965279051285E-2</v>
      </c>
    </row>
    <row r="41" spans="2:9" x14ac:dyDescent="0.3">
      <c r="B41" s="15">
        <v>3400</v>
      </c>
      <c r="C41" s="26" t="s">
        <v>81</v>
      </c>
      <c r="D41" s="84">
        <v>105000</v>
      </c>
      <c r="E41" s="85">
        <v>1.2836970474967908E-2</v>
      </c>
    </row>
    <row r="42" spans="2:9" x14ac:dyDescent="0.3">
      <c r="B42" s="67">
        <v>3500</v>
      </c>
      <c r="C42" s="62" t="s">
        <v>82</v>
      </c>
      <c r="D42" s="77">
        <v>917500</v>
      </c>
      <c r="E42" s="78">
        <v>0.11217067057888624</v>
      </c>
    </row>
    <row r="43" spans="2:9" x14ac:dyDescent="0.3">
      <c r="B43" s="15">
        <v>3600</v>
      </c>
      <c r="C43" s="26" t="s">
        <v>83</v>
      </c>
      <c r="D43" s="84">
        <v>122500</v>
      </c>
      <c r="E43" s="85">
        <v>1.4976465554129225E-2</v>
      </c>
    </row>
    <row r="44" spans="2:9" x14ac:dyDescent="0.3">
      <c r="B44" s="67">
        <v>3700</v>
      </c>
      <c r="C44" s="62" t="s">
        <v>84</v>
      </c>
      <c r="D44" s="77">
        <v>1E-3</v>
      </c>
      <c r="E44" s="78">
        <v>0.10269576379974327</v>
      </c>
    </row>
    <row r="45" spans="2:9" x14ac:dyDescent="0.3">
      <c r="B45" s="15">
        <v>3800</v>
      </c>
      <c r="C45" s="26" t="s">
        <v>85</v>
      </c>
      <c r="D45" s="84">
        <v>392000</v>
      </c>
      <c r="E45" s="85">
        <v>4.792468977321352E-2</v>
      </c>
    </row>
    <row r="46" spans="2:9" x14ac:dyDescent="0.3">
      <c r="B46" s="67">
        <v>3900</v>
      </c>
      <c r="C46" s="62" t="s">
        <v>86</v>
      </c>
      <c r="D46" s="77">
        <v>2320000</v>
      </c>
      <c r="E46" s="78">
        <v>0.28363591906595759</v>
      </c>
      <c r="I46" s="27"/>
    </row>
    <row r="47" spans="2:9" x14ac:dyDescent="0.3">
      <c r="B47" s="73"/>
      <c r="C47" s="36" t="s">
        <v>87</v>
      </c>
      <c r="D47" s="48">
        <f>SUM(D38:D46)</f>
        <v>7339500.0010000002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49" t="s">
        <v>83</v>
      </c>
      <c r="C49" s="149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75000</v>
      </c>
      <c r="E50" s="90">
        <v>0.61224489770928769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8.1632653027905035E-11</v>
      </c>
    </row>
    <row r="52" spans="2:8" ht="28.8" x14ac:dyDescent="0.3">
      <c r="B52" s="70">
        <v>363</v>
      </c>
      <c r="C52" s="63" t="s">
        <v>90</v>
      </c>
      <c r="D52" s="77">
        <v>1.0000000000000001E-5</v>
      </c>
      <c r="E52" s="90">
        <v>8.1632653027905035E-11</v>
      </c>
    </row>
    <row r="53" spans="2:8" x14ac:dyDescent="0.3">
      <c r="B53" s="71">
        <v>364</v>
      </c>
      <c r="C53" s="29" t="s">
        <v>91</v>
      </c>
      <c r="D53" s="92">
        <v>1.0000000000000001E-5</v>
      </c>
      <c r="E53" s="91">
        <v>8.1632653027905035E-11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8.1632653027905035E-11</v>
      </c>
    </row>
    <row r="55" spans="2:8" ht="28.8" x14ac:dyDescent="0.3">
      <c r="B55" s="71">
        <v>366</v>
      </c>
      <c r="C55" s="29" t="s">
        <v>93</v>
      </c>
      <c r="D55" s="79">
        <v>1.0000000000000001E-5</v>
      </c>
      <c r="E55" s="91">
        <v>8.1632653027905035E-11</v>
      </c>
    </row>
    <row r="56" spans="2:8" x14ac:dyDescent="0.3">
      <c r="B56" s="70">
        <v>369</v>
      </c>
      <c r="C56" s="42" t="s">
        <v>94</v>
      </c>
      <c r="D56" s="77">
        <v>47500</v>
      </c>
      <c r="E56" s="90">
        <v>0.38775510188254886</v>
      </c>
    </row>
    <row r="57" spans="2:8" x14ac:dyDescent="0.3">
      <c r="B57" s="75"/>
      <c r="C57" s="76" t="s">
        <v>95</v>
      </c>
      <c r="D57" s="48">
        <f>SUM(D50:D56)</f>
        <v>122500.00005000002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46" t="s">
        <v>96</v>
      </c>
      <c r="C59" s="14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9.3632958795361122E-12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9.3632958795361122E-12</v>
      </c>
    </row>
    <row r="62" spans="2:8" x14ac:dyDescent="0.3">
      <c r="B62" s="67">
        <v>4300</v>
      </c>
      <c r="C62" s="62" t="s">
        <v>99</v>
      </c>
      <c r="D62" s="77">
        <v>1.0000000000000001E-5</v>
      </c>
      <c r="E62" s="78">
        <v>9.3632958795361122E-12</v>
      </c>
    </row>
    <row r="63" spans="2:8" x14ac:dyDescent="0.3">
      <c r="B63" s="15">
        <v>4400</v>
      </c>
      <c r="C63" s="26" t="s">
        <v>100</v>
      </c>
      <c r="D63" s="84">
        <v>723000</v>
      </c>
      <c r="E63" s="85">
        <v>0.7144194756086053</v>
      </c>
    </row>
    <row r="64" spans="2:8" x14ac:dyDescent="0.3">
      <c r="B64" s="67">
        <v>4500</v>
      </c>
      <c r="C64" s="62" t="s">
        <v>7</v>
      </c>
      <c r="D64" s="77">
        <v>305000</v>
      </c>
      <c r="E64" s="78">
        <v>0.2855805243258514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9.3632958795361122E-12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9.3632958795361122E-12</v>
      </c>
    </row>
    <row r="67" spans="2:5" x14ac:dyDescent="0.3">
      <c r="B67" s="15">
        <v>4800</v>
      </c>
      <c r="C67" s="26" t="s">
        <v>103</v>
      </c>
      <c r="D67" s="84">
        <v>1.0000000000000001E-5</v>
      </c>
      <c r="E67" s="85">
        <v>9.3632958795361122E-12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9.3632958795361122E-12</v>
      </c>
    </row>
    <row r="69" spans="2:5" x14ac:dyDescent="0.3">
      <c r="B69" s="73"/>
      <c r="C69" s="36" t="s">
        <v>105</v>
      </c>
      <c r="D69" s="48">
        <f>SUM(D60:D68)</f>
        <v>1028000.0000699998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49" t="s">
        <v>7</v>
      </c>
      <c r="C71" s="149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270000</v>
      </c>
      <c r="E72" s="100">
        <v>0.8852459016103198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3.2786885244826658E-11</v>
      </c>
    </row>
    <row r="74" spans="2:5" x14ac:dyDescent="0.3">
      <c r="B74" s="70">
        <v>459</v>
      </c>
      <c r="C74" s="63" t="s">
        <v>108</v>
      </c>
      <c r="D74" s="77">
        <v>35000</v>
      </c>
      <c r="E74" s="100">
        <v>0.11475409835689331</v>
      </c>
    </row>
    <row r="75" spans="2:5" x14ac:dyDescent="0.3">
      <c r="B75" s="74"/>
      <c r="C75" s="76" t="s">
        <v>109</v>
      </c>
      <c r="D75" s="48">
        <f>SUM(D72:D74)</f>
        <v>305000.00001000002</v>
      </c>
      <c r="E75" s="93">
        <f>SUM(E72:E74)</f>
        <v>1</v>
      </c>
    </row>
    <row r="76" spans="2:5" x14ac:dyDescent="0.3">
      <c r="B76" s="4"/>
      <c r="C76" s="4"/>
      <c r="D76" s="5"/>
      <c r="E76" s="102"/>
    </row>
    <row r="77" spans="2:5" x14ac:dyDescent="0.3">
      <c r="B77" s="146" t="s">
        <v>110</v>
      </c>
      <c r="C77" s="14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22500</v>
      </c>
      <c r="E78" s="78">
        <v>7.5630252085587157E-2</v>
      </c>
    </row>
    <row r="79" spans="2:5" x14ac:dyDescent="0.3">
      <c r="B79" s="68">
        <v>5200</v>
      </c>
      <c r="C79" s="29" t="s">
        <v>112</v>
      </c>
      <c r="D79" s="92">
        <v>1.0000000000000001E-5</v>
      </c>
      <c r="E79" s="85">
        <v>3.3613445371372073E-11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3.3613445371372073E-11</v>
      </c>
    </row>
    <row r="81" spans="2:5" x14ac:dyDescent="0.3">
      <c r="B81" s="68">
        <v>5400</v>
      </c>
      <c r="C81" s="29" t="s">
        <v>114</v>
      </c>
      <c r="D81" s="79">
        <v>250000</v>
      </c>
      <c r="E81" s="85">
        <v>0.84033613428430176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3.3613445371372073E-11</v>
      </c>
    </row>
    <row r="83" spans="2:5" x14ac:dyDescent="0.3">
      <c r="B83" s="68">
        <v>5600</v>
      </c>
      <c r="C83" s="29" t="s">
        <v>116</v>
      </c>
      <c r="D83" s="103">
        <v>25000</v>
      </c>
      <c r="E83" s="85">
        <v>8.4033613428430187E-2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3.3613445371372073E-11</v>
      </c>
    </row>
    <row r="85" spans="2:5" x14ac:dyDescent="0.3">
      <c r="B85" s="68">
        <v>5800</v>
      </c>
      <c r="C85" s="29" t="s">
        <v>118</v>
      </c>
      <c r="D85" s="79">
        <v>1.0000000000000001E-5</v>
      </c>
      <c r="E85" s="85">
        <v>3.3613445371372073E-11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3.3613445371372073E-11</v>
      </c>
    </row>
    <row r="87" spans="2:5" x14ac:dyDescent="0.3">
      <c r="B87" s="73"/>
      <c r="C87" s="36" t="s">
        <v>120</v>
      </c>
      <c r="D87" s="48">
        <f>SUM(D78:D86)</f>
        <v>297500.00006000005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46" t="s">
        <v>121</v>
      </c>
      <c r="C89" s="14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4355703.2</v>
      </c>
      <c r="E90" s="78">
        <v>0.99999999999540845</v>
      </c>
    </row>
    <row r="91" spans="2:5" x14ac:dyDescent="0.3">
      <c r="B91" s="15">
        <v>6200</v>
      </c>
      <c r="C91" s="26" t="s">
        <v>123</v>
      </c>
      <c r="D91" s="103">
        <v>1.0000000000000001E-5</v>
      </c>
      <c r="E91" s="85">
        <v>2.2958405430273775E-12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2.2958405430273775E-12</v>
      </c>
    </row>
    <row r="93" spans="2:5" x14ac:dyDescent="0.3">
      <c r="B93" s="73"/>
      <c r="C93" s="36" t="s">
        <v>125</v>
      </c>
      <c r="D93" s="48">
        <f>SUM(D90:D92)</f>
        <v>4355703.2000199994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46" t="s">
        <v>126</v>
      </c>
      <c r="C95" s="14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46" t="s">
        <v>135</v>
      </c>
      <c r="C105" s="14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48"/>
      <c r="I110" s="148"/>
    </row>
    <row r="111" spans="2:9" x14ac:dyDescent="0.3">
      <c r="B111" s="146" t="s">
        <v>139</v>
      </c>
      <c r="C111" s="14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9.9999999999999995E-7</v>
      </c>
      <c r="E112" s="100">
        <v>9.9999999999999995E-7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9.9999999999999995E-7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v>6.999999999999999E-6</v>
      </c>
      <c r="E119" s="81">
        <v>6.999999999999999E-6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16253500.000030002</v>
      </c>
      <c r="H122" s="67">
        <v>108</v>
      </c>
      <c r="I122" s="106">
        <v>150495.37037064816</v>
      </c>
      <c r="J122" s="24"/>
      <c r="K122" s="107">
        <v>25</v>
      </c>
      <c r="L122" s="107">
        <v>18</v>
      </c>
      <c r="M122" s="107">
        <v>7</v>
      </c>
      <c r="N122" s="69" t="s">
        <v>250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47"/>
      <c r="E149" s="14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zoomScale="85" zoomScaleNormal="85" workbookViewId="0"/>
  </sheetViews>
  <sheetFormatPr baseColWidth="10" defaultRowHeight="14.4" x14ac:dyDescent="0.3"/>
  <cols>
    <col min="1" max="1" width="62.88671875" customWidth="1"/>
    <col min="2" max="2" width="9.6640625" customWidth="1"/>
    <col min="3" max="3" width="17.6640625" customWidth="1"/>
  </cols>
  <sheetData>
    <row r="1" spans="1:4" x14ac:dyDescent="0.3">
      <c r="A1" s="50" t="s">
        <v>246</v>
      </c>
      <c r="B1" s="50" t="s">
        <v>195</v>
      </c>
      <c r="C1" s="50" t="s">
        <v>2</v>
      </c>
      <c r="D1" s="50" t="s">
        <v>3</v>
      </c>
    </row>
    <row r="2" spans="1:4" ht="15" x14ac:dyDescent="0.25">
      <c r="A2" s="108" t="s">
        <v>196</v>
      </c>
      <c r="B2" s="72"/>
      <c r="C2" s="38">
        <v>1.9999999999999999E-6</v>
      </c>
      <c r="D2" s="96">
        <v>5.9579001684554542E-14</v>
      </c>
    </row>
    <row r="3" spans="1:4" x14ac:dyDescent="0.3">
      <c r="A3" s="109" t="s">
        <v>197</v>
      </c>
      <c r="B3" s="110" t="s">
        <v>198</v>
      </c>
      <c r="C3" s="111">
        <v>9.9999999999999995E-7</v>
      </c>
      <c r="D3" s="112">
        <v>2.9789500842277271E-14</v>
      </c>
    </row>
    <row r="4" spans="1:4" ht="15" x14ac:dyDescent="0.25">
      <c r="A4" s="113" t="s">
        <v>199</v>
      </c>
      <c r="B4" s="114" t="s">
        <v>200</v>
      </c>
      <c r="C4" s="46">
        <v>9.9999999999999995E-7</v>
      </c>
      <c r="D4" s="115">
        <v>2.9789500842277271E-14</v>
      </c>
    </row>
    <row r="5" spans="1:4" x14ac:dyDescent="0.3">
      <c r="A5" s="116" t="s">
        <v>201</v>
      </c>
      <c r="B5" s="116"/>
      <c r="C5" s="77">
        <v>33263873.990005989</v>
      </c>
      <c r="D5" s="78">
        <v>0.99091420224268856</v>
      </c>
    </row>
    <row r="6" spans="1:4" x14ac:dyDescent="0.3">
      <c r="A6" s="117" t="s">
        <v>202</v>
      </c>
      <c r="B6" s="118" t="s">
        <v>203</v>
      </c>
      <c r="C6" s="79">
        <v>32998373.989999998</v>
      </c>
      <c r="D6" s="80">
        <v>0.98300508976888545</v>
      </c>
    </row>
    <row r="7" spans="1:4" x14ac:dyDescent="0.3">
      <c r="A7" s="117" t="s">
        <v>204</v>
      </c>
      <c r="B7" s="118" t="s">
        <v>205</v>
      </c>
      <c r="C7" s="111">
        <v>9.9999999999999995E-7</v>
      </c>
      <c r="D7" s="80">
        <v>2.9789500842277271E-14</v>
      </c>
    </row>
    <row r="8" spans="1:4" x14ac:dyDescent="0.3">
      <c r="A8" s="119" t="s">
        <v>206</v>
      </c>
      <c r="B8" s="118" t="s">
        <v>207</v>
      </c>
      <c r="C8" s="111">
        <v>265500</v>
      </c>
      <c r="D8" s="80">
        <v>7.9091124736246163E-3</v>
      </c>
    </row>
    <row r="9" spans="1:4" x14ac:dyDescent="0.3">
      <c r="A9" s="119" t="s">
        <v>208</v>
      </c>
      <c r="B9" s="118" t="s">
        <v>209</v>
      </c>
      <c r="C9" s="111">
        <v>9.9999999999999995E-7</v>
      </c>
      <c r="D9" s="80">
        <v>2.9789500842277271E-14</v>
      </c>
    </row>
    <row r="10" spans="1:4" x14ac:dyDescent="0.3">
      <c r="A10" s="119" t="s">
        <v>210</v>
      </c>
      <c r="B10" s="118" t="s">
        <v>211</v>
      </c>
      <c r="C10" s="111">
        <v>9.9999999999999995E-7</v>
      </c>
      <c r="D10" s="80">
        <v>2.9789500842277271E-14</v>
      </c>
    </row>
    <row r="11" spans="1:4" ht="15" x14ac:dyDescent="0.25">
      <c r="A11" s="19" t="s">
        <v>212</v>
      </c>
      <c r="B11" s="118" t="s">
        <v>213</v>
      </c>
      <c r="C11" s="111">
        <v>9.9999999999999995E-7</v>
      </c>
      <c r="D11" s="80">
        <v>2.9789500842277271E-14</v>
      </c>
    </row>
    <row r="12" spans="1:4" x14ac:dyDescent="0.3">
      <c r="A12" s="119" t="s">
        <v>214</v>
      </c>
      <c r="B12" s="118" t="s">
        <v>215</v>
      </c>
      <c r="C12" s="111">
        <v>9.9999999999999995E-7</v>
      </c>
      <c r="D12" s="80">
        <v>2.9789500842277271E-14</v>
      </c>
    </row>
    <row r="13" spans="1:4" x14ac:dyDescent="0.3">
      <c r="A13" s="119" t="s">
        <v>216</v>
      </c>
      <c r="B13" s="118" t="s">
        <v>217</v>
      </c>
      <c r="C13" s="111">
        <v>9.9999999999999995E-7</v>
      </c>
      <c r="D13" s="80">
        <v>2.9789500842277271E-14</v>
      </c>
    </row>
    <row r="14" spans="1:4" ht="15" x14ac:dyDescent="0.25">
      <c r="A14" s="42" t="s">
        <v>218</v>
      </c>
      <c r="B14" s="120"/>
      <c r="C14" s="77">
        <v>3.0000000000000001E-6</v>
      </c>
      <c r="D14" s="78">
        <v>8.9368502526831813E-14</v>
      </c>
    </row>
    <row r="15" spans="1:4" ht="15" x14ac:dyDescent="0.25">
      <c r="A15" s="119" t="s">
        <v>219</v>
      </c>
      <c r="B15" s="118" t="s">
        <v>220</v>
      </c>
      <c r="C15" s="111">
        <v>9.9999999999999995E-7</v>
      </c>
      <c r="D15" s="80">
        <v>2.9789500842277271E-14</v>
      </c>
    </row>
    <row r="16" spans="1:4" x14ac:dyDescent="0.3">
      <c r="A16" s="117" t="s">
        <v>221</v>
      </c>
      <c r="B16" s="118" t="s">
        <v>222</v>
      </c>
      <c r="C16" s="111">
        <v>9.9999999999999995E-7</v>
      </c>
      <c r="D16" s="80">
        <v>2.9789500842277271E-14</v>
      </c>
    </row>
    <row r="17" spans="1:4" ht="15" x14ac:dyDescent="0.25">
      <c r="A17" s="119" t="s">
        <v>223</v>
      </c>
      <c r="B17" s="118" t="s">
        <v>224</v>
      </c>
      <c r="C17" s="111">
        <v>9.9999999999999995E-7</v>
      </c>
      <c r="D17" s="80">
        <v>2.9789500842277271E-14</v>
      </c>
    </row>
    <row r="18" spans="1:4" ht="15" x14ac:dyDescent="0.25">
      <c r="A18" s="42" t="s">
        <v>225</v>
      </c>
      <c r="B18" s="120"/>
      <c r="C18" s="77">
        <v>1.9999999999999999E-6</v>
      </c>
      <c r="D18" s="78">
        <v>5.9579001684554542E-14</v>
      </c>
    </row>
    <row r="19" spans="1:4" x14ac:dyDescent="0.3">
      <c r="A19" s="119" t="s">
        <v>226</v>
      </c>
      <c r="B19" s="118" t="s">
        <v>227</v>
      </c>
      <c r="C19" s="111">
        <v>9.9999999999999995E-7</v>
      </c>
      <c r="D19" s="80">
        <v>2.9789500842277271E-14</v>
      </c>
    </row>
    <row r="20" spans="1:4" ht="15" x14ac:dyDescent="0.25">
      <c r="A20" s="24" t="s">
        <v>228</v>
      </c>
      <c r="B20" s="121" t="s">
        <v>229</v>
      </c>
      <c r="C20" s="46">
        <v>9.9999999999999995E-7</v>
      </c>
      <c r="D20" s="122">
        <v>2.9789500842277271E-14</v>
      </c>
    </row>
    <row r="21" spans="1:4" ht="15" x14ac:dyDescent="0.25">
      <c r="A21" s="42" t="s">
        <v>230</v>
      </c>
      <c r="B21" s="120"/>
      <c r="C21" s="77">
        <v>305000.00000300002</v>
      </c>
      <c r="D21" s="78">
        <v>9.0857977569839352E-3</v>
      </c>
    </row>
    <row r="22" spans="1:4" ht="15" x14ac:dyDescent="0.25">
      <c r="A22" s="117" t="s">
        <v>7</v>
      </c>
      <c r="B22" s="118" t="s">
        <v>231</v>
      </c>
      <c r="C22" s="111">
        <v>305000</v>
      </c>
      <c r="D22" s="80">
        <v>9.0857977568945692E-3</v>
      </c>
    </row>
    <row r="23" spans="1:4" ht="15" x14ac:dyDescent="0.25">
      <c r="A23" s="119" t="s">
        <v>232</v>
      </c>
      <c r="B23" s="118" t="s">
        <v>233</v>
      </c>
      <c r="C23" s="111">
        <v>9.9999999999999995E-7</v>
      </c>
      <c r="D23" s="80">
        <v>2.9789500842277271E-14</v>
      </c>
    </row>
    <row r="24" spans="1:4" x14ac:dyDescent="0.3">
      <c r="A24" s="19" t="s">
        <v>234</v>
      </c>
      <c r="B24" s="118" t="s">
        <v>235</v>
      </c>
      <c r="C24" s="111">
        <v>9.9999999999999995E-7</v>
      </c>
      <c r="D24" s="80">
        <v>2.9789500842277271E-14</v>
      </c>
    </row>
    <row r="25" spans="1:4" x14ac:dyDescent="0.3">
      <c r="A25" s="119" t="s">
        <v>236</v>
      </c>
      <c r="B25" s="118" t="s">
        <v>237</v>
      </c>
      <c r="C25" s="111">
        <v>9.9999999999999995E-7</v>
      </c>
      <c r="D25" s="80">
        <v>2.9789500842277271E-14</v>
      </c>
    </row>
    <row r="26" spans="1:4" ht="15" x14ac:dyDescent="0.25">
      <c r="A26" s="42" t="s">
        <v>238</v>
      </c>
      <c r="B26" s="120"/>
      <c r="C26" s="77">
        <v>9.9999999999999995E-7</v>
      </c>
      <c r="D26" s="78">
        <v>2.9789500842277271E-14</v>
      </c>
    </row>
    <row r="27" spans="1:4" ht="15" x14ac:dyDescent="0.25">
      <c r="A27" s="24" t="s">
        <v>239</v>
      </c>
      <c r="B27" s="121" t="s">
        <v>240</v>
      </c>
      <c r="C27" s="46">
        <v>9.9999999999999995E-7</v>
      </c>
      <c r="D27" s="122">
        <v>2.9789500842277271E-14</v>
      </c>
    </row>
    <row r="28" spans="1:4" ht="15" x14ac:dyDescent="0.25">
      <c r="A28" s="123" t="s">
        <v>241</v>
      </c>
      <c r="B28" s="72" t="s">
        <v>242</v>
      </c>
      <c r="C28" s="38">
        <v>9.9999999999999995E-7</v>
      </c>
      <c r="D28" s="124">
        <v>2.9789500842277271E-14</v>
      </c>
    </row>
    <row r="29" spans="1:4" ht="15" x14ac:dyDescent="0.25">
      <c r="A29" s="65" t="s">
        <v>243</v>
      </c>
      <c r="B29" s="72" t="s">
        <v>244</v>
      </c>
      <c r="C29" s="38">
        <v>9.9999999999999995E-7</v>
      </c>
      <c r="D29" s="124">
        <v>2.9789500842277271E-14</v>
      </c>
    </row>
    <row r="30" spans="1:4" ht="15" x14ac:dyDescent="0.25">
      <c r="A30" s="123" t="s">
        <v>194</v>
      </c>
      <c r="B30" s="72" t="s">
        <v>245</v>
      </c>
      <c r="C30" s="38">
        <v>9.9999999999999995E-7</v>
      </c>
      <c r="D30" s="124">
        <v>2.9789500842277271E-14</v>
      </c>
    </row>
    <row r="31" spans="1:4" ht="15" x14ac:dyDescent="0.25">
      <c r="A31" s="50" t="s">
        <v>9</v>
      </c>
      <c r="B31" s="50"/>
      <c r="C31" s="55">
        <f>+C5+C14+C18+C21+C26+C28+C29+C30</f>
        <v>33568873.99001798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3.5546875" customWidth="1"/>
    <col min="2" max="2" width="19.33203125" customWidth="1"/>
    <col min="3" max="3" width="12.88671875" customWidth="1"/>
  </cols>
  <sheetData>
    <row r="1" spans="1:3" ht="15" x14ac:dyDescent="0.25">
      <c r="A1" s="50" t="s">
        <v>1</v>
      </c>
      <c r="B1" s="50" t="s">
        <v>2</v>
      </c>
      <c r="C1" s="50" t="s">
        <v>3</v>
      </c>
    </row>
    <row r="2" spans="1:3" ht="15" x14ac:dyDescent="0.25">
      <c r="A2" s="57" t="s">
        <v>4</v>
      </c>
      <c r="B2" s="131">
        <v>28610670.789999999</v>
      </c>
      <c r="C2" s="52">
        <v>0.85229760159727963</v>
      </c>
    </row>
    <row r="3" spans="1:3" ht="15" x14ac:dyDescent="0.25">
      <c r="A3" s="128" t="s">
        <v>5</v>
      </c>
      <c r="B3" s="103">
        <v>4653203.2</v>
      </c>
      <c r="C3" s="54">
        <v>0.13861660064576162</v>
      </c>
    </row>
    <row r="4" spans="1:3" x14ac:dyDescent="0.3">
      <c r="A4" s="57" t="s">
        <v>6</v>
      </c>
      <c r="B4" s="77">
        <v>9.9999999999999995E-7</v>
      </c>
      <c r="C4" s="52">
        <v>2.9789500842293238E-14</v>
      </c>
    </row>
    <row r="5" spans="1:3" ht="15" x14ac:dyDescent="0.25">
      <c r="A5" s="128" t="s">
        <v>7</v>
      </c>
      <c r="B5" s="132">
        <v>305000</v>
      </c>
      <c r="C5" s="54">
        <v>9.0857977568994386E-3</v>
      </c>
    </row>
    <row r="6" spans="1:3" ht="15" x14ac:dyDescent="0.25">
      <c r="A6" s="57" t="s">
        <v>8</v>
      </c>
      <c r="B6" s="45">
        <v>9.9999999999999995E-7</v>
      </c>
      <c r="C6" s="52">
        <v>2.9789500842293238E-14</v>
      </c>
    </row>
    <row r="7" spans="1:3" ht="15" x14ac:dyDescent="0.25">
      <c r="A7" s="50" t="s">
        <v>9</v>
      </c>
      <c r="B7" s="59">
        <f>SUM(B2:B6)</f>
        <v>33568873.990001991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2016-10-12T14:45:23Z</dcterms:modified>
</cp:coreProperties>
</file>