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aneth.aguilar\Desktop\EXP LABORAL\INFORME DE RESULTADOS\CLASIFICADORES PARA CAMBIAR\"/>
    </mc:Choice>
  </mc:AlternateContent>
  <bookViews>
    <workbookView xWindow="0" yWindow="60" windowWidth="23016" windowHeight="8712"/>
  </bookViews>
  <sheets>
    <sheet name="CA" sheetId="5" r:id="rId1"/>
    <sheet name="CE" sheetId="2" r:id="rId2"/>
    <sheet name="CFF" sheetId="6" r:id="rId3"/>
    <sheet name="CFG" sheetId="7" r:id="rId4"/>
    <sheet name="COG" sheetId="3" r:id="rId5"/>
    <sheet name="CP" sheetId="8" r:id="rId6"/>
    <sheet name="CTG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3" l="1"/>
  <c r="D75" i="3"/>
  <c r="E112" i="3"/>
  <c r="E119" i="3" s="1"/>
  <c r="D119" i="3"/>
  <c r="B34" i="7"/>
  <c r="B29" i="2"/>
  <c r="C31" i="8" l="1"/>
  <c r="B9" i="6"/>
  <c r="B17" i="5"/>
  <c r="D93" i="3"/>
  <c r="D87" i="3"/>
  <c r="D69" i="3"/>
  <c r="D57" i="3"/>
  <c r="D47" i="3"/>
  <c r="D35" i="3"/>
  <c r="D23" i="3"/>
  <c r="G122" i="3" s="1"/>
  <c r="I122" i="3" s="1"/>
  <c r="D12" i="3"/>
  <c r="B7" i="1"/>
</calcChain>
</file>

<file path=xl/sharedStrings.xml><?xml version="1.0" encoding="utf-8"?>
<sst xmlns="http://schemas.openxmlformats.org/spreadsheetml/2006/main" count="303" uniqueCount="255">
  <si>
    <t>CFF</t>
  </si>
  <si>
    <t>CTG</t>
  </si>
  <si>
    <t>Importe</t>
  </si>
  <si>
    <t>%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</si>
  <si>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</si>
  <si>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</si>
  <si>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</si>
  <si>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</si>
  <si>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</si>
  <si>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</t>
  </si>
  <si>
    <t>CE</t>
  </si>
  <si>
    <t>Gastos</t>
  </si>
  <si>
    <t>Gastos Corrientes</t>
  </si>
  <si>
    <t>Gastos de Consumo de los Entes del Gobierno General/ Gastos de Explotación de las Entidades Empresariales</t>
  </si>
  <si>
    <t>Prestaciones de la Seguridad Social</t>
  </si>
  <si>
    <t>Gastos de la Propiedad</t>
  </si>
  <si>
    <t>Subsidios y Subvenciones a Empresas</t>
  </si>
  <si>
    <t>Transferencias, Asignaciones y Donativos Corrientes Otorgados</t>
  </si>
  <si>
    <t>Impuestos Sobre los Ingresos, la Riqueza y Otros a las Entidades Empresariales Públicas</t>
  </si>
  <si>
    <t>Provisiones y Otras Estimaciones</t>
  </si>
  <si>
    <t>Gastos de Capital</t>
  </si>
  <si>
    <t>Construcciones en Proceso</t>
  </si>
  <si>
    <t>Activos Fijos (Formación Bruta de Capital Fijo)</t>
  </si>
  <si>
    <t>Incremento de Existencias</t>
  </si>
  <si>
    <t>Objetos de Valor</t>
  </si>
  <si>
    <t>Activos no Producidos</t>
  </si>
  <si>
    <t>Transferencias, Asignaciones y Donativos de Capital Otorgados</t>
  </si>
  <si>
    <t>Inversiones Financieras Realizadas con Fines de Política Económica</t>
  </si>
  <si>
    <t>Financiamiento</t>
  </si>
  <si>
    <t>Fuentes Financieras</t>
  </si>
  <si>
    <t>Disminución de Activos Financieros</t>
  </si>
  <si>
    <t>Incremento de Pasivos</t>
  </si>
  <si>
    <t>Incremento del Patrimonio</t>
  </si>
  <si>
    <t>Aplicaciones Financieras (Usos)</t>
  </si>
  <si>
    <t>Incremento de Activos Financieros</t>
  </si>
  <si>
    <t>Disminución de Pasivos</t>
  </si>
  <si>
    <t>Disminución de Patrimonio</t>
  </si>
  <si>
    <t>Capítulo</t>
  </si>
  <si>
    <t>COG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</si>
  <si>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</si>
  <si>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</si>
  <si>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</si>
  <si>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</si>
  <si>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</si>
  <si>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 xml:space="preserve">Inversión Pública </t>
  </si>
  <si>
    <t>Inversiones Financieras y Otras Provisiones</t>
  </si>
  <si>
    <t>Participaciones y Aportaciones</t>
  </si>
  <si>
    <t xml:space="preserve">Deuda Pública </t>
  </si>
  <si>
    <t xml:space="preserve">Total </t>
  </si>
  <si>
    <t>1000 Servicios Personales</t>
  </si>
  <si>
    <t>Capítulo 1000</t>
  </si>
  <si>
    <t>Plazas</t>
  </si>
  <si>
    <t>Costo Anual Promedio por Plaza</t>
  </si>
  <si>
    <t>Número de Policías</t>
  </si>
  <si>
    <t>Municipales</t>
  </si>
  <si>
    <t>Estatales</t>
  </si>
  <si>
    <t>Sueldo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</si>
  <si>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</si>
  <si>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</si>
  <si>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</si>
  <si>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</si>
  <si>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</si>
  <si>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</si>
  <si>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</si>
  <si>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Impuesto Sobre Nóminas y Otros que se Deriven de una Relación Laboral</t>
  </si>
  <si>
    <t>Total Capítulo 1000</t>
  </si>
  <si>
    <t>2000 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</si>
  <si>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</si>
  <si>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</si>
  <si>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</si>
  <si>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</si>
  <si>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</si>
  <si>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</si>
  <si>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</si>
  <si>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</si>
  <si>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</si>
  <si>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Total Capítulo 2000</t>
  </si>
  <si>
    <t>3000 Servicios Generales</t>
  </si>
  <si>
    <t xml:space="preserve">Servicios Básicos 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</si>
  <si>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</si>
  <si>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</si>
  <si>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</si>
  <si>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</si>
  <si>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</si>
  <si>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Servicios de Traslado y Viáticos </t>
  </si>
  <si>
    <t>Servicios Oficiales</t>
  </si>
  <si>
    <t>Otros Servicios Generales</t>
  </si>
  <si>
    <t>Total Capítulo 3000</t>
  </si>
  <si>
    <t>Difusión por Radio, Televisión y Otros Medios de Mensajes sobre Programas y Actividades Gubernamentales</t>
  </si>
  <si>
    <t>Difusión por Radio, Televisión y Otros Medios de Mensajes 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</si>
  <si>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</si>
  <si>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</si>
  <si>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</si>
  <si>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</si>
  <si>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</si>
  <si>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Total Rubro 3600</t>
  </si>
  <si>
    <t>4000 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</si>
  <si>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</si>
  <si>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</si>
  <si>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</si>
  <si>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</si>
  <si>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</si>
  <si>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</si>
  <si>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</si>
  <si>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</si>
  <si>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Total Capítulo 4000</t>
  </si>
  <si>
    <t>Pensiones</t>
  </si>
  <si>
    <t>Jubilaciones</t>
  </si>
  <si>
    <t>Otras Pensiones y Jubilaciones</t>
  </si>
  <si>
    <t>Total Rubro 4500</t>
  </si>
  <si>
    <t>5000 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</si>
  <si>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</si>
  <si>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</si>
  <si>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</si>
  <si>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</si>
  <si>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</si>
  <si>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</si>
  <si>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</si>
  <si>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</si>
  <si>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</si>
  <si>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Total Capítulo 5000</t>
  </si>
  <si>
    <t xml:space="preserve">6000 Inversión Pública </t>
  </si>
  <si>
    <t>Obra Pública en Bienes de Dominio Público</t>
  </si>
  <si>
    <t>Obra Pública en Bienes Propios</t>
  </si>
  <si>
    <t>Proyectos Productivos y Acciones de Fomento</t>
  </si>
  <si>
    <t>Total Capítulo 6000</t>
  </si>
  <si>
    <t>7000 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</si>
  <si>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</si>
  <si>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</si>
  <si>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</si>
  <si>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</si>
  <si>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</si>
  <si>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</si>
  <si>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</si>
  <si>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Total Capítulo 7000</t>
  </si>
  <si>
    <t>8000 Participaciones y Aportaciones</t>
  </si>
  <si>
    <t>Aportaciones</t>
  </si>
  <si>
    <t>Convenios</t>
  </si>
  <si>
    <t>Total Capítulo 8000</t>
  </si>
  <si>
    <t xml:space="preserve">9000 Deuda Pública 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</si>
  <si>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</si>
  <si>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</si>
  <si>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</si>
  <si>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</si>
  <si>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</si>
  <si>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</si>
  <si>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</si>
  <si>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Capítulo 9000</t>
  </si>
  <si>
    <t>CA</t>
  </si>
  <si>
    <t>Órgano Ejecutivo Municipal (Ayuntamiento)</t>
  </si>
  <si>
    <t>Presidencia</t>
  </si>
  <si>
    <t>Cabildo</t>
  </si>
  <si>
    <t xml:space="preserve">Contraloría </t>
  </si>
  <si>
    <t>Seguridad Pública</t>
  </si>
  <si>
    <t>Obras Públicas</t>
  </si>
  <si>
    <t>Ecología</t>
  </si>
  <si>
    <t>Desarrollo Rural</t>
  </si>
  <si>
    <t>Secretaría del Ayuntamiento</t>
  </si>
  <si>
    <t>Servicios Públicos</t>
  </si>
  <si>
    <t>Desarrollo Social</t>
  </si>
  <si>
    <t>Tesorería</t>
  </si>
  <si>
    <t>Salud</t>
  </si>
  <si>
    <t>Educación</t>
  </si>
  <si>
    <t>Gastos Generales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</si>
  <si>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</si>
  <si>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</si>
  <si>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</si>
  <si>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</si>
  <si>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</si>
  <si>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</si>
  <si>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</si>
  <si>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CFG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</si>
  <si>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</si>
  <si>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</si>
  <si>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</si>
  <si>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</si>
  <si>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</si>
  <si>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</si>
  <si>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</si>
  <si>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</si>
  <si>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Protección Ambiental</t>
  </si>
  <si>
    <t>Vivienda y Servicios a la Comunidad</t>
  </si>
  <si>
    <t>Recreación, Cultura y Otras Manifestaciones Sociales</t>
  </si>
  <si>
    <t>Protección Social</t>
  </si>
  <si>
    <t>Otros Asuntos Sociales</t>
  </si>
  <si>
    <t>Desarrollo Económico</t>
  </si>
  <si>
    <t>Asuntos Económicos, Comerciales y Labores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</si>
  <si>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</si>
  <si>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</si>
  <si>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</si>
  <si>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</si>
  <si>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</si>
  <si>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</si>
  <si>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</si>
  <si>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 xml:space="preserve">Otras Industrias  y Otros Asuntos Económicos </t>
  </si>
  <si>
    <t>Otras no Clasificadas en Funciones Anteriores</t>
  </si>
  <si>
    <t>Transacciones de la Deuda Pública/Costo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</si>
  <si>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</si>
  <si>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</si>
  <si>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</si>
  <si>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Tipología</t>
  </si>
  <si>
    <t>Subsidios: Sector Social y Privado o Entidades Federativas y Municipios</t>
  </si>
  <si>
    <t>Sujetos a Reglas de Operación</t>
  </si>
  <si>
    <t>S</t>
  </si>
  <si>
    <t>Otros Subsidios</t>
  </si>
  <si>
    <t>U</t>
  </si>
  <si>
    <t>Desempeño de las Funciones</t>
  </si>
  <si>
    <t>Prestación de Servicios Públicos</t>
  </si>
  <si>
    <t>E</t>
  </si>
  <si>
    <t>Provisión de Bienes Públicos</t>
  </si>
  <si>
    <t>B</t>
  </si>
  <si>
    <t>Planeación, Seguimiento y Evaluación de Políticas Públicas</t>
  </si>
  <si>
    <t>P</t>
  </si>
  <si>
    <t>Promoción y Fomento</t>
  </si>
  <si>
    <t>F</t>
  </si>
  <si>
    <t>Regulación y Supervisión</t>
  </si>
  <si>
    <t>G</t>
  </si>
  <si>
    <t>Funciones de las Fuerzas Armadas</t>
  </si>
  <si>
    <t>A</t>
  </si>
  <si>
    <t>Específicos</t>
  </si>
  <si>
    <t>R</t>
  </si>
  <si>
    <t>Proyectos de Inversión</t>
  </si>
  <si>
    <t>K</t>
  </si>
  <si>
    <t>Administrativos y de Apoyo</t>
  </si>
  <si>
    <t>Apoyo al Proceso Presupuestario y Para Mejorar la Eficiencia Institucional</t>
  </si>
  <si>
    <t>M</t>
  </si>
  <si>
    <t>Apoyo a la Función Pública y al Mejoramiento de la Gestión</t>
  </si>
  <si>
    <t>O</t>
  </si>
  <si>
    <t>Operaciones Ajenas</t>
  </si>
  <si>
    <t>W</t>
  </si>
  <si>
    <t>Compromisos</t>
  </si>
  <si>
    <t>Obligaciones de Cumplimiento de Resolución Jurisdiccional</t>
  </si>
  <si>
    <t>L</t>
  </si>
  <si>
    <t>Desastres Naturales</t>
  </si>
  <si>
    <t>N</t>
  </si>
  <si>
    <t>Obligaciones</t>
  </si>
  <si>
    <t>J</t>
  </si>
  <si>
    <t>Aportaciones a la Seguridad Social</t>
  </si>
  <si>
    <t>T</t>
  </si>
  <si>
    <t>Aportaciones a Fondos de Estabilización</t>
  </si>
  <si>
    <t>Y</t>
  </si>
  <si>
    <t>Aportaciones a Fondos de Inversión y Reestructura de Pensiones</t>
  </si>
  <si>
    <t>Z</t>
  </si>
  <si>
    <t>Programas de Gasto Federalizado (Gobierno Federal)</t>
  </si>
  <si>
    <t>Gasto Federalizado</t>
  </si>
  <si>
    <t>I</t>
  </si>
  <si>
    <t>Participaciones a Entidades Federativas y Municipios</t>
  </si>
  <si>
    <t>C</t>
  </si>
  <si>
    <t>Costo Financiero, Deuda o Apoyos a Deudores y Ahorradores de la Banca</t>
  </si>
  <si>
    <t>D</t>
  </si>
  <si>
    <t>H</t>
  </si>
  <si>
    <t>CP (Programas)</t>
  </si>
  <si>
    <t>Desarrollo Urbano</t>
  </si>
  <si>
    <t>Desarrollo del Deporte</t>
  </si>
  <si>
    <t>De $6,000 a $14,544.45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</si>
</sst>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B05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9B0F"/>
        <bgColor indexed="64"/>
      </patternFill>
    </fill>
    <fill>
      <patternFill patternType="solid">
        <fgColor rgb="FFEFDEA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5" borderId="0" applyNumberFormat="0" applyBorder="0" applyAlignment="0" applyProtection="0"/>
    <xf numFmtId="0" fontId="3" fillId="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4" fillId="0" borderId="0"/>
    <xf numFmtId="0" fontId="1" fillId="0" borderId="0"/>
    <xf numFmtId="0" fontId="16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138">
    <xf numFmtId="0" fontId="0" fillId="0" borderId="0" xfId="0"/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8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8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justify" vertical="center"/>
    </xf>
    <xf numFmtId="8" fontId="0" fillId="0" borderId="0" xfId="0" applyNumberFormat="1" applyFont="1" applyBorder="1" applyAlignment="1">
      <alignment horizontal="right" vertical="center"/>
    </xf>
    <xf numFmtId="44" fontId="4" fillId="0" borderId="0" xfId="0" applyNumberFormat="1" applyFont="1" applyFill="1" applyBorder="1" applyAlignment="1">
      <alignment horizontal="center" vertical="center" wrapText="1"/>
    </xf>
    <xf numFmtId="9" fontId="9" fillId="2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Fill="1" applyBorder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justify" vertical="center"/>
    </xf>
    <xf numFmtId="44" fontId="3" fillId="0" borderId="0" xfId="2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2" fillId="2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4" fontId="9" fillId="0" borderId="0" xfId="0" applyNumberFormat="1" applyFont="1" applyBorder="1"/>
    <xf numFmtId="10" fontId="0" fillId="0" borderId="0" xfId="1" applyNumberFormat="1" applyFont="1" applyBorder="1"/>
    <xf numFmtId="0" fontId="0" fillId="2" borderId="0" xfId="0" applyFont="1" applyFill="1" applyBorder="1" applyAlignment="1">
      <alignment horizontal="left" vertical="center" wrapText="1"/>
    </xf>
    <xf numFmtId="10" fontId="4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vertical="center" wrapText="1"/>
    </xf>
    <xf numFmtId="44" fontId="8" fillId="4" borderId="0" xfId="2" applyFont="1" applyFill="1" applyBorder="1" applyAlignment="1">
      <alignment horizontal="center" vertical="center" wrapText="1"/>
    </xf>
    <xf numFmtId="10" fontId="10" fillId="4" borderId="0" xfId="0" applyNumberFormat="1" applyFont="1" applyFill="1" applyBorder="1" applyAlignment="1">
      <alignment horizontal="center" vertical="center" wrapText="1"/>
    </xf>
    <xf numFmtId="44" fontId="11" fillId="0" borderId="0" xfId="2" applyFont="1" applyFill="1" applyBorder="1" applyAlignment="1">
      <alignment horizontal="center" vertic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44" fontId="7" fillId="4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44" fontId="2" fillId="3" borderId="0" xfId="2" applyFont="1" applyFill="1" applyBorder="1" applyAlignment="1">
      <alignment horizontal="center" vertical="center" wrapText="1"/>
    </xf>
    <xf numFmtId="10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 wrapText="1"/>
    </xf>
    <xf numFmtId="10" fontId="7" fillId="4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44" fontId="6" fillId="3" borderId="0" xfId="2" applyFont="1" applyFill="1" applyBorder="1" applyAlignment="1">
      <alignment horizontal="center" vertical="center" wrapText="1"/>
    </xf>
    <xf numFmtId="10" fontId="6" fillId="3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4" fontId="6" fillId="3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justify" vertical="center"/>
    </xf>
    <xf numFmtId="0" fontId="0" fillId="4" borderId="0" xfId="0" applyFont="1" applyFill="1" applyBorder="1" applyAlignment="1">
      <alignment horizontal="justify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4" fontId="10" fillId="4" borderId="0" xfId="2" applyFont="1" applyFill="1" applyBorder="1" applyAlignment="1">
      <alignment horizontal="center" vertical="center" wrapText="1"/>
    </xf>
    <xf numFmtId="10" fontId="10" fillId="4" borderId="0" xfId="1" applyNumberFormat="1" applyFont="1" applyFill="1" applyBorder="1" applyAlignment="1">
      <alignment horizontal="center" vertical="center" wrapText="1"/>
    </xf>
    <xf numFmtId="44" fontId="10" fillId="2" borderId="0" xfId="2" applyFont="1" applyFill="1" applyBorder="1" applyAlignment="1">
      <alignment horizontal="center" vertical="center" wrapText="1"/>
    </xf>
    <xf numFmtId="10" fontId="10" fillId="2" borderId="0" xfId="1" applyNumberFormat="1" applyFont="1" applyFill="1" applyBorder="1" applyAlignment="1">
      <alignment horizontal="center" vertical="center" wrapText="1"/>
    </xf>
    <xf numFmtId="10" fontId="2" fillId="3" borderId="0" xfId="1" applyNumberFormat="1" applyFont="1" applyFill="1" applyBorder="1" applyAlignment="1">
      <alignment horizontal="center" vertical="center" wrapText="1"/>
    </xf>
    <xf numFmtId="43" fontId="4" fillId="2" borderId="0" xfId="3" applyFont="1" applyFill="1" applyBorder="1" applyAlignment="1">
      <alignment horizontal="center" vertical="center" wrapText="1"/>
    </xf>
    <xf numFmtId="10" fontId="4" fillId="2" borderId="0" xfId="0" applyNumberFormat="1" applyFont="1" applyFill="1" applyBorder="1" applyAlignment="1">
      <alignment horizontal="right" vertical="center" wrapText="1"/>
    </xf>
    <xf numFmtId="44" fontId="10" fillId="0" borderId="0" xfId="2" applyFont="1" applyBorder="1" applyAlignment="1">
      <alignment horizontal="center" vertical="center" wrapText="1"/>
    </xf>
    <xf numFmtId="10" fontId="10" fillId="0" borderId="0" xfId="1" applyNumberFormat="1" applyFont="1" applyBorder="1" applyAlignment="1">
      <alignment horizontal="center" vertical="center" wrapText="1"/>
    </xf>
    <xf numFmtId="8" fontId="9" fillId="0" borderId="0" xfId="0" applyNumberFormat="1" applyFont="1" applyFill="1" applyBorder="1" applyAlignment="1">
      <alignment horizontal="center" vertical="center" wrapText="1"/>
    </xf>
    <xf numFmtId="10" fontId="9" fillId="0" borderId="0" xfId="0" applyNumberFormat="1" applyFont="1" applyFill="1" applyBorder="1" applyAlignment="1">
      <alignment horizontal="center" vertical="center" wrapText="1"/>
    </xf>
    <xf numFmtId="10" fontId="9" fillId="0" borderId="0" xfId="0" applyNumberFormat="1" applyFont="1" applyFill="1" applyBorder="1" applyAlignment="1">
      <alignment horizontal="right" vertical="center" wrapText="1"/>
    </xf>
    <xf numFmtId="44" fontId="0" fillId="4" borderId="0" xfId="2" applyFont="1" applyFill="1" applyBorder="1" applyAlignment="1">
      <alignment horizontal="center" vertical="center" wrapText="1"/>
    </xf>
    <xf numFmtId="10" fontId="0" fillId="4" borderId="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44" fontId="0" fillId="2" borderId="0" xfId="2" applyFont="1" applyFill="1" applyBorder="1" applyAlignment="1">
      <alignment horizontal="center" vertical="center" wrapText="1"/>
    </xf>
    <xf numFmtId="10" fontId="2" fillId="3" borderId="0" xfId="1" applyNumberFormat="1" applyFont="1" applyFill="1" applyBorder="1" applyAlignment="1">
      <alignment horizontal="center" vertical="center"/>
    </xf>
    <xf numFmtId="8" fontId="9" fillId="0" borderId="0" xfId="0" applyNumberFormat="1" applyFont="1" applyFill="1" applyBorder="1" applyAlignment="1">
      <alignment horizontal="center" vertical="center"/>
    </xf>
    <xf numFmtId="9" fontId="9" fillId="0" borderId="0" xfId="0" applyNumberFormat="1" applyFont="1" applyFill="1" applyBorder="1" applyAlignment="1">
      <alignment horizontal="center" vertical="center"/>
    </xf>
    <xf numFmtId="10" fontId="8" fillId="4" borderId="0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/>
    </xf>
    <xf numFmtId="43" fontId="4" fillId="0" borderId="0" xfId="0" applyNumberFormat="1" applyFont="1" applyBorder="1" applyAlignment="1">
      <alignment horizontal="center" vertical="center" wrapText="1"/>
    </xf>
    <xf numFmtId="10" fontId="10" fillId="0" borderId="0" xfId="1" applyNumberFormat="1" applyFont="1" applyBorder="1" applyAlignment="1">
      <alignment horizontal="right" vertical="center" wrapText="1"/>
    </xf>
    <xf numFmtId="10" fontId="8" fillId="4" borderId="0" xfId="1" applyNumberFormat="1" applyFont="1" applyFill="1" applyBorder="1" applyAlignment="1">
      <alignment horizontal="center" vertical="center"/>
    </xf>
    <xf numFmtId="10" fontId="8" fillId="2" borderId="0" xfId="1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 wrapText="1"/>
    </xf>
    <xf numFmtId="44" fontId="1" fillId="0" borderId="0" xfId="2" applyFont="1" applyBorder="1"/>
    <xf numFmtId="10" fontId="0" fillId="4" borderId="0" xfId="1" applyNumberFormat="1" applyFont="1" applyFill="1" applyBorder="1" applyAlignment="1">
      <alignment horizontal="center"/>
    </xf>
    <xf numFmtId="44" fontId="0" fillId="4" borderId="0" xfId="0" applyNumberFormat="1" applyFont="1" applyFill="1" applyBorder="1" applyAlignment="1">
      <alignment horizontal="center" vertical="center" wrapText="1"/>
    </xf>
    <xf numFmtId="8" fontId="0" fillId="4" borderId="0" xfId="0" applyNumberFormat="1" applyFont="1" applyFill="1" applyBorder="1" applyAlignment="1">
      <alignment horizontal="center" vertical="center" wrapText="1"/>
    </xf>
    <xf numFmtId="3" fontId="0" fillId="4" borderId="0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center" vertical="center" wrapText="1"/>
    </xf>
    <xf numFmtId="44" fontId="7" fillId="2" borderId="0" xfId="2" applyFont="1" applyFill="1" applyBorder="1" applyAlignment="1">
      <alignment horizontal="center" vertical="center" wrapText="1"/>
    </xf>
    <xf numFmtId="10" fontId="8" fillId="2" borderId="0" xfId="1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Fill="1" applyBorder="1" applyAlignment="1">
      <alignment horizontal="center" vertical="center" wrapText="1"/>
    </xf>
    <xf numFmtId="10" fontId="8" fillId="0" borderId="0" xfId="1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10" fillId="4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0" fontId="10" fillId="0" borderId="0" xfId="1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0" fontId="8" fillId="4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44" fontId="8" fillId="0" borderId="0" xfId="2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10" fontId="7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44" fontId="10" fillId="4" borderId="0" xfId="2" applyFont="1" applyFill="1" applyBorder="1"/>
    <xf numFmtId="44" fontId="10" fillId="0" borderId="0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</cellXfs>
  <cellStyles count="19">
    <cellStyle name="Buena 2" xfId="4"/>
    <cellStyle name="Incorrecto 2" xfId="5"/>
    <cellStyle name="Millares 2" xfId="6"/>
    <cellStyle name="Millares 3" xfId="7"/>
    <cellStyle name="Millares 4" xfId="3"/>
    <cellStyle name="Moneda 2" xfId="2"/>
    <cellStyle name="Moneda 2 2" xfId="8"/>
    <cellStyle name="Moneda 3" xfId="9"/>
    <cellStyle name="Normal" xfId="0" builtinId="0"/>
    <cellStyle name="Normal 2" xfId="10"/>
    <cellStyle name="Normal 2 2" xfId="11"/>
    <cellStyle name="Normal 2 3" xfId="12"/>
    <cellStyle name="Normal 3" xfId="13"/>
    <cellStyle name="Normal 3 2" xfId="14"/>
    <cellStyle name="Normal 4" xfId="15"/>
    <cellStyle name="Normal 4 2" xfId="16"/>
    <cellStyle name="Normal 4 3" xfId="17"/>
    <cellStyle name="Normal 5" xfId="18"/>
    <cellStyle name="Porcentaje" xfId="1" builtinId="5"/>
  </cellStyles>
  <dxfs count="0"/>
  <tableStyles count="0" defaultTableStyle="TableStyleMedium2" defaultPivotStyle="PivotStyleLight16"/>
  <colors>
    <mruColors>
      <color rgb="FFEFDEAF"/>
      <color rgb="FFFAE9CA"/>
      <color rgb="FFE0BC5F"/>
      <color rgb="FFE7E7E7"/>
      <color rgb="FFB6B6B6"/>
      <color rgb="FFD09B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tabSelected="1" workbookViewId="0"/>
  </sheetViews>
  <sheetFormatPr baseColWidth="10" defaultRowHeight="14.4" x14ac:dyDescent="0.3"/>
  <cols>
    <col min="1" max="1" width="47" customWidth="1"/>
    <col min="2" max="2" width="17.88671875" customWidth="1"/>
    <col min="3" max="3" width="12.109375" customWidth="1"/>
  </cols>
  <sheetData>
    <row r="1" spans="1:3" x14ac:dyDescent="0.3">
      <c r="A1" s="50" t="s">
        <v>148</v>
      </c>
      <c r="B1" s="133" t="s">
        <v>2</v>
      </c>
      <c r="C1" s="133" t="s">
        <v>3</v>
      </c>
    </row>
    <row r="2" spans="1:3" x14ac:dyDescent="0.3">
      <c r="A2" s="50" t="s">
        <v>149</v>
      </c>
      <c r="B2" s="133"/>
      <c r="C2" s="133"/>
    </row>
    <row r="3" spans="1:3" x14ac:dyDescent="0.3">
      <c r="A3" s="51" t="s">
        <v>150</v>
      </c>
      <c r="B3" s="45">
        <v>1659323.02</v>
      </c>
      <c r="C3" s="52">
        <v>1.4957622112178902E-2</v>
      </c>
    </row>
    <row r="4" spans="1:3" x14ac:dyDescent="0.3">
      <c r="A4" s="53" t="s">
        <v>151</v>
      </c>
      <c r="B4" s="46">
        <v>8862833.5899999999</v>
      </c>
      <c r="C4" s="54">
        <v>7.9892169327190982E-2</v>
      </c>
    </row>
    <row r="5" spans="1:3" x14ac:dyDescent="0.3">
      <c r="A5" s="51" t="s">
        <v>152</v>
      </c>
      <c r="B5" s="45">
        <v>891681.64</v>
      </c>
      <c r="C5" s="52">
        <v>8.0378786135854047E-3</v>
      </c>
    </row>
    <row r="6" spans="1:3" x14ac:dyDescent="0.3">
      <c r="A6" s="53" t="s">
        <v>153</v>
      </c>
      <c r="B6" s="46">
        <v>12621845.26</v>
      </c>
      <c r="C6" s="54">
        <v>0.11377699789729696</v>
      </c>
    </row>
    <row r="7" spans="1:3" x14ac:dyDescent="0.3">
      <c r="A7" s="51" t="s">
        <v>252</v>
      </c>
      <c r="B7" s="45">
        <v>111440</v>
      </c>
      <c r="C7" s="52">
        <v>1.0045526929296845E-3</v>
      </c>
    </row>
    <row r="8" spans="1:3" x14ac:dyDescent="0.3">
      <c r="A8" s="53" t="s">
        <v>155</v>
      </c>
      <c r="B8" s="46">
        <v>2436686.59</v>
      </c>
      <c r="C8" s="54">
        <v>2.1965004269653175E-2</v>
      </c>
    </row>
    <row r="9" spans="1:3" x14ac:dyDescent="0.3">
      <c r="A9" s="51" t="s">
        <v>154</v>
      </c>
      <c r="B9" s="45">
        <v>41361632.659999996</v>
      </c>
      <c r="C9" s="52">
        <v>0.37284583159163126</v>
      </c>
    </row>
    <row r="10" spans="1:3" x14ac:dyDescent="0.3">
      <c r="A10" s="53" t="s">
        <v>156</v>
      </c>
      <c r="B10" s="46">
        <v>653712.37</v>
      </c>
      <c r="C10" s="54">
        <v>5.8927541429015283E-3</v>
      </c>
    </row>
    <row r="11" spans="1:3" x14ac:dyDescent="0.3">
      <c r="A11" s="51" t="s">
        <v>158</v>
      </c>
      <c r="B11" s="45">
        <v>6715976.4000000004</v>
      </c>
      <c r="C11" s="52">
        <v>6.0539771879686004E-2</v>
      </c>
    </row>
    <row r="12" spans="1:3" x14ac:dyDescent="0.3">
      <c r="A12" s="53" t="s">
        <v>157</v>
      </c>
      <c r="B12" s="46">
        <v>11727826.039999999</v>
      </c>
      <c r="C12" s="54">
        <v>0.10571804765517658</v>
      </c>
    </row>
    <row r="13" spans="1:3" x14ac:dyDescent="0.3">
      <c r="A13" s="51" t="s">
        <v>159</v>
      </c>
      <c r="B13" s="45">
        <v>1752700</v>
      </c>
      <c r="C13" s="52">
        <v>1.5799349469650555E-2</v>
      </c>
    </row>
    <row r="14" spans="1:3" x14ac:dyDescent="0.3">
      <c r="A14" s="53" t="s">
        <v>253</v>
      </c>
      <c r="B14" s="46">
        <v>1249000</v>
      </c>
      <c r="C14" s="54">
        <v>1.1258850623377387E-2</v>
      </c>
    </row>
    <row r="15" spans="1:3" x14ac:dyDescent="0.3">
      <c r="A15" s="51" t="s">
        <v>160</v>
      </c>
      <c r="B15" s="45">
        <v>16672389.68</v>
      </c>
      <c r="C15" s="52">
        <v>0.15028978778371394</v>
      </c>
    </row>
    <row r="16" spans="1:3" x14ac:dyDescent="0.3">
      <c r="A16" s="53" t="s">
        <v>163</v>
      </c>
      <c r="B16" s="46">
        <v>4217900</v>
      </c>
      <c r="C16" s="54">
        <v>3.8021381941027603E-2</v>
      </c>
    </row>
    <row r="17" spans="1:3" x14ac:dyDescent="0.3">
      <c r="A17" s="50" t="s">
        <v>9</v>
      </c>
      <c r="B17" s="55">
        <f>SUM(B3:B16)</f>
        <v>110934947.25</v>
      </c>
      <c r="C17" s="56">
        <v>1.0000000000000002</v>
      </c>
    </row>
  </sheetData>
  <mergeCells count="2"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showGridLines="0" workbookViewId="0"/>
  </sheetViews>
  <sheetFormatPr baseColWidth="10" defaultRowHeight="14.4" x14ac:dyDescent="0.3"/>
  <cols>
    <col min="1" max="1" width="56.6640625" style="1" customWidth="1"/>
    <col min="2" max="2" width="18.33203125" customWidth="1"/>
    <col min="3" max="3" width="11.33203125" customWidth="1"/>
  </cols>
  <sheetData>
    <row r="1" spans="1:3" x14ac:dyDescent="0.3">
      <c r="A1" s="36" t="s">
        <v>10</v>
      </c>
      <c r="B1" s="36" t="s">
        <v>2</v>
      </c>
      <c r="C1" s="36" t="s">
        <v>3</v>
      </c>
    </row>
    <row r="2" spans="1:3" x14ac:dyDescent="0.3">
      <c r="A2" s="127" t="s">
        <v>11</v>
      </c>
      <c r="B2" s="38">
        <v>100934947.25000599</v>
      </c>
      <c r="C2" s="124">
        <v>0.90985708067748672</v>
      </c>
    </row>
    <row r="3" spans="1:3" x14ac:dyDescent="0.3">
      <c r="A3" s="116" t="s">
        <v>12</v>
      </c>
      <c r="B3" s="77">
        <v>62465632.970002994</v>
      </c>
      <c r="C3" s="39">
        <v>0.56308345132418858</v>
      </c>
    </row>
    <row r="4" spans="1:3" ht="28.8" x14ac:dyDescent="0.3">
      <c r="A4" s="125" t="s">
        <v>13</v>
      </c>
      <c r="B4" s="126">
        <v>60157392.229999997</v>
      </c>
      <c r="C4" s="41">
        <v>0.54227629544389611</v>
      </c>
    </row>
    <row r="5" spans="1:3" x14ac:dyDescent="0.3">
      <c r="A5" s="22" t="s">
        <v>14</v>
      </c>
      <c r="B5" s="40">
        <v>510000</v>
      </c>
      <c r="C5" s="41">
        <v>4.5972888854458752E-3</v>
      </c>
    </row>
    <row r="6" spans="1:3" x14ac:dyDescent="0.3">
      <c r="A6" s="22" t="s">
        <v>15</v>
      </c>
      <c r="B6" s="40">
        <v>113566</v>
      </c>
      <c r="C6" s="41">
        <v>1.0237170775775416E-3</v>
      </c>
    </row>
    <row r="7" spans="1:3" x14ac:dyDescent="0.3">
      <c r="A7" s="43" t="s">
        <v>16</v>
      </c>
      <c r="B7" s="40">
        <v>80000</v>
      </c>
      <c r="C7" s="41">
        <v>7.2114335457974506E-4</v>
      </c>
    </row>
    <row r="8" spans="1:3" x14ac:dyDescent="0.3">
      <c r="A8" s="22" t="s">
        <v>17</v>
      </c>
      <c r="B8" s="126">
        <v>1604674.74</v>
      </c>
      <c r="C8" s="41">
        <v>1.4465006562662254E-2</v>
      </c>
    </row>
    <row r="9" spans="1:3" ht="28.8" x14ac:dyDescent="0.3">
      <c r="A9" s="44" t="s">
        <v>18</v>
      </c>
      <c r="B9" s="40">
        <v>9.9999999999999995E-7</v>
      </c>
      <c r="C9" s="41">
        <v>9.0142919322468128E-15</v>
      </c>
    </row>
    <row r="10" spans="1:3" x14ac:dyDescent="0.3">
      <c r="A10" s="22" t="s">
        <v>8</v>
      </c>
      <c r="B10" s="46">
        <v>9.9999999999999995E-7</v>
      </c>
      <c r="C10" s="41">
        <v>9.0142919322468128E-15</v>
      </c>
    </row>
    <row r="11" spans="1:3" x14ac:dyDescent="0.3">
      <c r="A11" s="22" t="s">
        <v>19</v>
      </c>
      <c r="B11" s="46">
        <v>9.9999999999999995E-7</v>
      </c>
      <c r="C11" s="41">
        <v>9.0142919322468128E-15</v>
      </c>
    </row>
    <row r="12" spans="1:3" x14ac:dyDescent="0.3">
      <c r="A12" s="116" t="s">
        <v>20</v>
      </c>
      <c r="B12" s="77">
        <v>38469314.280002996</v>
      </c>
      <c r="C12" s="39">
        <v>0.34677362935329814</v>
      </c>
    </row>
    <row r="13" spans="1:3" x14ac:dyDescent="0.3">
      <c r="A13" s="22" t="s">
        <v>21</v>
      </c>
      <c r="B13" s="126">
        <v>35440071.390000001</v>
      </c>
      <c r="C13" s="41">
        <v>0.31946714960912814</v>
      </c>
    </row>
    <row r="14" spans="1:3" x14ac:dyDescent="0.3">
      <c r="A14" s="22" t="s">
        <v>22</v>
      </c>
      <c r="B14" s="126">
        <v>584759.36</v>
      </c>
      <c r="C14" s="41">
        <v>5.2711915811538097E-3</v>
      </c>
    </row>
    <row r="15" spans="1:3" x14ac:dyDescent="0.3">
      <c r="A15" s="22" t="s">
        <v>23</v>
      </c>
      <c r="B15" s="40">
        <v>56266.080000000002</v>
      </c>
      <c r="C15" s="41">
        <v>5.0719887100315387E-4</v>
      </c>
    </row>
    <row r="16" spans="1:3" x14ac:dyDescent="0.3">
      <c r="A16" s="22" t="s">
        <v>24</v>
      </c>
      <c r="B16" s="40">
        <v>9.9999999999999995E-7</v>
      </c>
      <c r="C16" s="41">
        <v>9.0142919322468128E-15</v>
      </c>
    </row>
    <row r="17" spans="1:3" x14ac:dyDescent="0.3">
      <c r="A17" s="22" t="s">
        <v>25</v>
      </c>
      <c r="B17" s="40">
        <v>9.9999999999999995E-7</v>
      </c>
      <c r="C17" s="41">
        <v>9.0142919322468128E-15</v>
      </c>
    </row>
    <row r="18" spans="1:3" x14ac:dyDescent="0.3">
      <c r="A18" s="22" t="s">
        <v>26</v>
      </c>
      <c r="B18" s="40">
        <v>2388217.4500000002</v>
      </c>
      <c r="C18" s="41">
        <v>2.1528089291986061E-2</v>
      </c>
    </row>
    <row r="19" spans="1:3" x14ac:dyDescent="0.3">
      <c r="A19" s="47" t="s">
        <v>27</v>
      </c>
      <c r="B19" s="40">
        <v>9.9999999999999995E-7</v>
      </c>
      <c r="C19" s="41">
        <v>9.0142919322468128E-15</v>
      </c>
    </row>
    <row r="20" spans="1:3" x14ac:dyDescent="0.3">
      <c r="A20" s="127" t="s">
        <v>28</v>
      </c>
      <c r="B20" s="38">
        <v>10000000.000005001</v>
      </c>
      <c r="C20" s="124">
        <v>9.0142919322513226E-2</v>
      </c>
    </row>
    <row r="21" spans="1:3" x14ac:dyDescent="0.3">
      <c r="A21" s="116" t="s">
        <v>29</v>
      </c>
      <c r="B21" s="77">
        <v>3.0000000000000001E-6</v>
      </c>
      <c r="C21" s="39">
        <v>2.7042875796740443E-14</v>
      </c>
    </row>
    <row r="22" spans="1:3" x14ac:dyDescent="0.3">
      <c r="A22" s="22" t="s">
        <v>30</v>
      </c>
      <c r="B22" s="46">
        <v>9.9999999999999995E-7</v>
      </c>
      <c r="C22" s="41">
        <v>9.0142919322468128E-15</v>
      </c>
    </row>
    <row r="23" spans="1:3" x14ac:dyDescent="0.3">
      <c r="A23" s="22" t="s">
        <v>31</v>
      </c>
      <c r="B23" s="46">
        <v>9.9999999999999995E-7</v>
      </c>
      <c r="C23" s="41">
        <v>9.0142919322468128E-15</v>
      </c>
    </row>
    <row r="24" spans="1:3" x14ac:dyDescent="0.3">
      <c r="A24" s="22" t="s">
        <v>32</v>
      </c>
      <c r="B24" s="46">
        <v>9.9999999999999995E-7</v>
      </c>
      <c r="C24" s="41">
        <v>9.0142919322468128E-15</v>
      </c>
    </row>
    <row r="25" spans="1:3" x14ac:dyDescent="0.3">
      <c r="A25" s="116" t="s">
        <v>33</v>
      </c>
      <c r="B25" s="77">
        <v>10000000.000002</v>
      </c>
      <c r="C25" s="39">
        <v>9.0142919322486165E-2</v>
      </c>
    </row>
    <row r="26" spans="1:3" x14ac:dyDescent="0.3">
      <c r="A26" s="22" t="s">
        <v>34</v>
      </c>
      <c r="B26" s="46">
        <v>9.9999999999999995E-7</v>
      </c>
      <c r="C26" s="41">
        <v>9.0142919322468128E-15</v>
      </c>
    </row>
    <row r="27" spans="1:3" x14ac:dyDescent="0.3">
      <c r="A27" s="22" t="s">
        <v>35</v>
      </c>
      <c r="B27" s="46">
        <v>10000000</v>
      </c>
      <c r="C27" s="41">
        <v>9.0142919322468137E-2</v>
      </c>
    </row>
    <row r="28" spans="1:3" x14ac:dyDescent="0.3">
      <c r="A28" s="22" t="s">
        <v>36</v>
      </c>
      <c r="B28" s="46">
        <v>9.9999999999999995E-7</v>
      </c>
      <c r="C28" s="41">
        <v>9.0142919322468128E-15</v>
      </c>
    </row>
    <row r="29" spans="1:3" x14ac:dyDescent="0.3">
      <c r="A29" s="36" t="s">
        <v>9</v>
      </c>
      <c r="B29" s="48">
        <f>B2+B20</f>
        <v>110934947.250011</v>
      </c>
      <c r="C29" s="49">
        <v>0.99999999999999989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workbookViewId="0"/>
  </sheetViews>
  <sheetFormatPr baseColWidth="10" defaultRowHeight="14.4" x14ac:dyDescent="0.3"/>
  <cols>
    <col min="1" max="1" width="50" customWidth="1"/>
    <col min="2" max="2" width="18.33203125" customWidth="1"/>
  </cols>
  <sheetData>
    <row r="1" spans="1:3" x14ac:dyDescent="0.3">
      <c r="A1" s="50" t="s">
        <v>0</v>
      </c>
      <c r="B1" s="50" t="s">
        <v>2</v>
      </c>
      <c r="C1" s="50" t="s">
        <v>3</v>
      </c>
    </row>
    <row r="2" spans="1:3" x14ac:dyDescent="0.3">
      <c r="A2" s="57" t="s">
        <v>164</v>
      </c>
      <c r="B2" s="45">
        <v>16588225.18</v>
      </c>
      <c r="C2" s="52">
        <v>0.1495311044103769</v>
      </c>
    </row>
    <row r="3" spans="1:3" x14ac:dyDescent="0.3">
      <c r="A3" s="58" t="s">
        <v>165</v>
      </c>
      <c r="B3" s="46">
        <v>10000000</v>
      </c>
      <c r="C3" s="54">
        <v>9.0142919322473827E-2</v>
      </c>
    </row>
    <row r="4" spans="1:3" x14ac:dyDescent="0.3">
      <c r="A4" s="57" t="s">
        <v>166</v>
      </c>
      <c r="B4" s="45">
        <v>9.9999999999999995E-7</v>
      </c>
      <c r="C4" s="52">
        <v>9.0142919322473823E-15</v>
      </c>
    </row>
    <row r="5" spans="1:3" x14ac:dyDescent="0.3">
      <c r="A5" s="58" t="s">
        <v>167</v>
      </c>
      <c r="B5" s="46">
        <v>9.9999999999999995E-7</v>
      </c>
      <c r="C5" s="54">
        <v>9.0142919322473823E-15</v>
      </c>
    </row>
    <row r="6" spans="1:3" x14ac:dyDescent="0.3">
      <c r="A6" s="57" t="s">
        <v>168</v>
      </c>
      <c r="B6" s="45">
        <v>84346722.069999993</v>
      </c>
      <c r="C6" s="52">
        <v>0.76032597626711318</v>
      </c>
    </row>
    <row r="7" spans="1:3" x14ac:dyDescent="0.3">
      <c r="A7" s="58" t="s">
        <v>169</v>
      </c>
      <c r="B7" s="46">
        <v>9.9999999999999995E-7</v>
      </c>
      <c r="C7" s="54">
        <v>9.0142919322473823E-15</v>
      </c>
    </row>
    <row r="8" spans="1:3" x14ac:dyDescent="0.3">
      <c r="A8" s="57" t="s">
        <v>170</v>
      </c>
      <c r="B8" s="45">
        <v>9.9999999999999995E-7</v>
      </c>
      <c r="C8" s="52">
        <v>9.0142919322473823E-15</v>
      </c>
    </row>
    <row r="9" spans="1:3" x14ac:dyDescent="0.3">
      <c r="A9" s="50" t="s">
        <v>9</v>
      </c>
      <c r="B9" s="55">
        <f>SUM(B2:B8)</f>
        <v>110934947.25000399</v>
      </c>
      <c r="C9" s="56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workbookViewId="0"/>
  </sheetViews>
  <sheetFormatPr baseColWidth="10" defaultRowHeight="14.4" x14ac:dyDescent="0.3"/>
  <cols>
    <col min="1" max="1" width="55" customWidth="1"/>
    <col min="2" max="2" width="19.109375" customWidth="1"/>
    <col min="3" max="3" width="14.109375" customWidth="1"/>
  </cols>
  <sheetData>
    <row r="1" spans="1:3" x14ac:dyDescent="0.3">
      <c r="A1" s="50" t="s">
        <v>171</v>
      </c>
      <c r="B1" s="50" t="s">
        <v>2</v>
      </c>
      <c r="C1" s="50" t="s">
        <v>3</v>
      </c>
    </row>
    <row r="2" spans="1:3" x14ac:dyDescent="0.3">
      <c r="A2" s="57" t="s">
        <v>172</v>
      </c>
      <c r="B2" s="45">
        <v>48234834.230002992</v>
      </c>
      <c r="C2" s="52">
        <v>0.43480287705276277</v>
      </c>
    </row>
    <row r="3" spans="1:3" x14ac:dyDescent="0.3">
      <c r="A3" s="128" t="s">
        <v>173</v>
      </c>
      <c r="B3" s="111">
        <v>1595184.36</v>
      </c>
      <c r="C3" s="129">
        <v>1.4379457506793781E-2</v>
      </c>
    </row>
    <row r="4" spans="1:3" x14ac:dyDescent="0.3">
      <c r="A4" s="128" t="s">
        <v>174</v>
      </c>
      <c r="B4" s="111">
        <v>9.9999999999999995E-7</v>
      </c>
      <c r="C4" s="129">
        <v>9.0142919322464893E-15</v>
      </c>
    </row>
    <row r="5" spans="1:3" x14ac:dyDescent="0.3">
      <c r="A5" s="128" t="s">
        <v>175</v>
      </c>
      <c r="B5" s="111">
        <v>32761804.609999999</v>
      </c>
      <c r="C5" s="129">
        <v>0.29532447098175885</v>
      </c>
    </row>
    <row r="6" spans="1:3" x14ac:dyDescent="0.3">
      <c r="A6" s="128" t="s">
        <v>176</v>
      </c>
      <c r="B6" s="111">
        <v>9.9999999999999995E-7</v>
      </c>
      <c r="C6" s="129">
        <v>9.0142919322464893E-15</v>
      </c>
    </row>
    <row r="7" spans="1:3" x14ac:dyDescent="0.3">
      <c r="A7" s="128" t="s">
        <v>177</v>
      </c>
      <c r="B7" s="111">
        <v>670000</v>
      </c>
      <c r="C7" s="129">
        <v>6.0395755946051483E-3</v>
      </c>
    </row>
    <row r="8" spans="1:3" x14ac:dyDescent="0.3">
      <c r="A8" s="128" t="s">
        <v>178</v>
      </c>
      <c r="B8" s="111">
        <v>9.9999999999999995E-7</v>
      </c>
      <c r="C8" s="129">
        <v>9.0142919322464893E-15</v>
      </c>
    </row>
    <row r="9" spans="1:3" x14ac:dyDescent="0.3">
      <c r="A9" s="128" t="s">
        <v>179</v>
      </c>
      <c r="B9" s="111">
        <v>12621845.26</v>
      </c>
      <c r="C9" s="129">
        <v>0.11377699789728159</v>
      </c>
    </row>
    <row r="10" spans="1:3" x14ac:dyDescent="0.3">
      <c r="A10" s="128" t="s">
        <v>86</v>
      </c>
      <c r="B10" s="111">
        <v>586000</v>
      </c>
      <c r="C10" s="129">
        <v>5.2823750722964429E-3</v>
      </c>
    </row>
    <row r="11" spans="1:3" x14ac:dyDescent="0.3">
      <c r="A11" s="57" t="s">
        <v>159</v>
      </c>
      <c r="B11" s="45">
        <v>58046400.650000997</v>
      </c>
      <c r="C11" s="52">
        <v>0.52324720107525136</v>
      </c>
    </row>
    <row r="12" spans="1:3" x14ac:dyDescent="0.3">
      <c r="A12" s="128" t="s">
        <v>180</v>
      </c>
      <c r="B12" s="111">
        <v>7681096.3899999997</v>
      </c>
      <c r="C12" s="129">
        <v>6.9239645219184631E-2</v>
      </c>
    </row>
    <row r="13" spans="1:3" x14ac:dyDescent="0.3">
      <c r="A13" s="128" t="s">
        <v>181</v>
      </c>
      <c r="B13" s="111">
        <v>43421239.259999998</v>
      </c>
      <c r="C13" s="129">
        <v>0.39141172674956248</v>
      </c>
    </row>
    <row r="14" spans="1:3" x14ac:dyDescent="0.3">
      <c r="A14" s="128" t="s">
        <v>161</v>
      </c>
      <c r="B14" s="111">
        <v>9.9999999999999995E-7</v>
      </c>
      <c r="C14" s="129">
        <v>9.0142919322464893E-15</v>
      </c>
    </row>
    <row r="15" spans="1:3" x14ac:dyDescent="0.3">
      <c r="A15" s="128" t="s">
        <v>182</v>
      </c>
      <c r="B15" s="111">
        <v>663000</v>
      </c>
      <c r="C15" s="129">
        <v>5.9764755510794227E-3</v>
      </c>
    </row>
    <row r="16" spans="1:3" x14ac:dyDescent="0.3">
      <c r="A16" s="128" t="s">
        <v>162</v>
      </c>
      <c r="B16" s="111">
        <v>1276100</v>
      </c>
      <c r="C16" s="129">
        <v>1.1503137934739746E-2</v>
      </c>
    </row>
    <row r="17" spans="1:3" x14ac:dyDescent="0.3">
      <c r="A17" s="128" t="s">
        <v>183</v>
      </c>
      <c r="B17" s="111">
        <v>4217900</v>
      </c>
      <c r="C17" s="129">
        <v>3.8021381941022468E-2</v>
      </c>
    </row>
    <row r="18" spans="1:3" x14ac:dyDescent="0.3">
      <c r="A18" s="128" t="s">
        <v>184</v>
      </c>
      <c r="B18" s="111">
        <v>787065</v>
      </c>
      <c r="C18" s="129">
        <v>7.0948336796535835E-3</v>
      </c>
    </row>
    <row r="19" spans="1:3" x14ac:dyDescent="0.3">
      <c r="A19" s="57" t="s">
        <v>185</v>
      </c>
      <c r="B19" s="45">
        <v>4653712.3700070009</v>
      </c>
      <c r="C19" s="52">
        <v>4.1949921871949798E-2</v>
      </c>
    </row>
    <row r="20" spans="1:3" x14ac:dyDescent="0.3">
      <c r="A20" s="128" t="s">
        <v>186</v>
      </c>
      <c r="B20" s="111">
        <v>9.9999999999999995E-7</v>
      </c>
      <c r="C20" s="129">
        <v>9.0142919322464893E-15</v>
      </c>
    </row>
    <row r="21" spans="1:3" x14ac:dyDescent="0.3">
      <c r="A21" s="128" t="s">
        <v>187</v>
      </c>
      <c r="B21" s="111">
        <v>653712.37</v>
      </c>
      <c r="C21" s="129">
        <v>5.8927541429007321E-3</v>
      </c>
    </row>
    <row r="22" spans="1:3" x14ac:dyDescent="0.3">
      <c r="A22" s="128" t="s">
        <v>188</v>
      </c>
      <c r="B22" s="111">
        <v>9.9999999999999995E-7</v>
      </c>
      <c r="C22" s="129">
        <v>9.0142919322464893E-15</v>
      </c>
    </row>
    <row r="23" spans="1:3" x14ac:dyDescent="0.3">
      <c r="A23" s="128" t="s">
        <v>189</v>
      </c>
      <c r="B23" s="111">
        <v>9.9999999999999995E-7</v>
      </c>
      <c r="C23" s="129">
        <v>9.0142919322464893E-15</v>
      </c>
    </row>
    <row r="24" spans="1:3" x14ac:dyDescent="0.3">
      <c r="A24" s="128" t="s">
        <v>190</v>
      </c>
      <c r="B24" s="111">
        <v>9.9999999999999995E-7</v>
      </c>
      <c r="C24" s="129">
        <v>9.0142919322464893E-15</v>
      </c>
    </row>
    <row r="25" spans="1:3" x14ac:dyDescent="0.3">
      <c r="A25" s="128" t="s">
        <v>191</v>
      </c>
      <c r="B25" s="111">
        <v>9.9999999999999995E-7</v>
      </c>
      <c r="C25" s="129">
        <v>9.0142919322464893E-15</v>
      </c>
    </row>
    <row r="26" spans="1:3" x14ac:dyDescent="0.3">
      <c r="A26" s="128" t="s">
        <v>192</v>
      </c>
      <c r="B26" s="111">
        <v>4000000</v>
      </c>
      <c r="C26" s="129">
        <v>3.6057167728985956E-2</v>
      </c>
    </row>
    <row r="27" spans="1:3" x14ac:dyDescent="0.3">
      <c r="A27" s="128" t="s">
        <v>193</v>
      </c>
      <c r="B27" s="111">
        <v>9.9999999999999995E-7</v>
      </c>
      <c r="C27" s="129">
        <v>9.0142919322464893E-15</v>
      </c>
    </row>
    <row r="28" spans="1:3" x14ac:dyDescent="0.3">
      <c r="A28" s="128" t="s">
        <v>194</v>
      </c>
      <c r="B28" s="111">
        <v>9.9999999999999995E-7</v>
      </c>
      <c r="C28" s="129">
        <v>9.0142919322464893E-15</v>
      </c>
    </row>
    <row r="29" spans="1:3" x14ac:dyDescent="0.3">
      <c r="A29" s="57" t="s">
        <v>195</v>
      </c>
      <c r="B29" s="45">
        <v>3.9999999999999998E-6</v>
      </c>
      <c r="C29" s="52">
        <v>3.6057167728985957E-14</v>
      </c>
    </row>
    <row r="30" spans="1:3" x14ac:dyDescent="0.3">
      <c r="A30" s="119" t="s">
        <v>196</v>
      </c>
      <c r="B30" s="111">
        <v>9.9999999999999995E-7</v>
      </c>
      <c r="C30" s="129">
        <v>9.0142919322464893E-15</v>
      </c>
    </row>
    <row r="31" spans="1:3" ht="28.8" x14ac:dyDescent="0.3">
      <c r="A31" s="130" t="s">
        <v>197</v>
      </c>
      <c r="B31" s="111">
        <v>9.9999999999999995E-7</v>
      </c>
      <c r="C31" s="129">
        <v>9.0142919322464893E-15</v>
      </c>
    </row>
    <row r="32" spans="1:3" x14ac:dyDescent="0.3">
      <c r="A32" s="119" t="s">
        <v>198</v>
      </c>
      <c r="B32" s="111">
        <v>9.9999999999999995E-7</v>
      </c>
      <c r="C32" s="129">
        <v>9.0142919322464893E-15</v>
      </c>
    </row>
    <row r="33" spans="1:3" x14ac:dyDescent="0.3">
      <c r="A33" s="119" t="s">
        <v>199</v>
      </c>
      <c r="B33" s="111">
        <v>9.9999999999999995E-7</v>
      </c>
      <c r="C33" s="129">
        <v>9.0142919322464893E-15</v>
      </c>
    </row>
    <row r="34" spans="1:3" x14ac:dyDescent="0.3">
      <c r="A34" s="50" t="s">
        <v>9</v>
      </c>
      <c r="B34" s="59">
        <f>B2+B11+B19+B29</f>
        <v>110934947.25001499</v>
      </c>
      <c r="C34" s="56">
        <v>0.99999999999999989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2"/>
  <sheetViews>
    <sheetView showGridLines="0" zoomScale="85" zoomScaleNormal="85" workbookViewId="0">
      <selection activeCell="C2" sqref="C2"/>
    </sheetView>
  </sheetViews>
  <sheetFormatPr baseColWidth="10" defaultColWidth="4.6640625" defaultRowHeight="14.4" x14ac:dyDescent="0.3"/>
  <cols>
    <col min="1" max="1" width="3.6640625" style="17" customWidth="1"/>
    <col min="2" max="2" width="9.44140625" style="17" customWidth="1"/>
    <col min="3" max="3" width="65.33203125" style="17" customWidth="1"/>
    <col min="4" max="4" width="17" style="17" customWidth="1"/>
    <col min="5" max="5" width="10.5546875" style="17" customWidth="1"/>
    <col min="6" max="6" width="1" style="17" customWidth="1"/>
    <col min="7" max="7" width="16.6640625" style="17" customWidth="1"/>
    <col min="8" max="8" width="17.5546875" style="17" customWidth="1"/>
    <col min="9" max="9" width="32.33203125" style="17" customWidth="1"/>
    <col min="10" max="10" width="8.6640625" style="17" customWidth="1"/>
    <col min="11" max="11" width="21.44140625" style="17" customWidth="1"/>
    <col min="12" max="13" width="15.5546875" style="17" customWidth="1"/>
    <col min="14" max="14" width="32.6640625" style="17" customWidth="1"/>
    <col min="15" max="16384" width="4.6640625" style="17"/>
  </cols>
  <sheetData>
    <row r="1" spans="2:8" x14ac:dyDescent="0.3">
      <c r="F1" s="18"/>
    </row>
    <row r="2" spans="2:8" x14ac:dyDescent="0.3">
      <c r="B2" s="36" t="s">
        <v>37</v>
      </c>
      <c r="C2" s="36" t="s">
        <v>38</v>
      </c>
      <c r="D2" s="36" t="s">
        <v>2</v>
      </c>
      <c r="E2" s="36" t="s">
        <v>3</v>
      </c>
      <c r="F2" s="18"/>
    </row>
    <row r="3" spans="2:8" x14ac:dyDescent="0.3">
      <c r="B3" s="67">
        <v>1000</v>
      </c>
      <c r="C3" s="60" t="s">
        <v>39</v>
      </c>
      <c r="D3" s="77">
        <v>37946344.920010008</v>
      </c>
      <c r="E3" s="78">
        <v>0.34205943087026319</v>
      </c>
      <c r="F3" s="18"/>
    </row>
    <row r="4" spans="2:8" x14ac:dyDescent="0.3">
      <c r="B4" s="68">
        <v>2000</v>
      </c>
      <c r="C4" s="20" t="s">
        <v>40</v>
      </c>
      <c r="D4" s="79">
        <v>8762467.870000001</v>
      </c>
      <c r="E4" s="80">
        <v>7.8987443427011819E-2</v>
      </c>
      <c r="F4" s="21"/>
    </row>
    <row r="5" spans="2:8" x14ac:dyDescent="0.3">
      <c r="B5" s="67">
        <v>3000</v>
      </c>
      <c r="C5" s="61" t="s">
        <v>41</v>
      </c>
      <c r="D5" s="77">
        <v>13618411.52</v>
      </c>
      <c r="E5" s="78">
        <v>0.12276033709459593</v>
      </c>
      <c r="F5" s="22"/>
    </row>
    <row r="6" spans="2:8" x14ac:dyDescent="0.3">
      <c r="B6" s="68">
        <v>4000</v>
      </c>
      <c r="C6" s="20" t="s">
        <v>42</v>
      </c>
      <c r="D6" s="79">
        <v>4582892.1900399998</v>
      </c>
      <c r="E6" s="80">
        <v>4.131152809498162E-2</v>
      </c>
      <c r="F6" s="22"/>
    </row>
    <row r="7" spans="2:8" x14ac:dyDescent="0.3">
      <c r="B7" s="67">
        <v>5000</v>
      </c>
      <c r="C7" s="61" t="s">
        <v>43</v>
      </c>
      <c r="D7" s="77">
        <v>584759.3600499999</v>
      </c>
      <c r="E7" s="78">
        <v>5.2711915815977766E-3</v>
      </c>
      <c r="F7" s="22"/>
    </row>
    <row r="8" spans="2:8" x14ac:dyDescent="0.3">
      <c r="B8" s="68">
        <v>6000</v>
      </c>
      <c r="C8" s="20" t="s">
        <v>44</v>
      </c>
      <c r="D8" s="79">
        <v>35440071.390009999</v>
      </c>
      <c r="E8" s="80">
        <v>0.31946714960880929</v>
      </c>
      <c r="F8" s="22"/>
    </row>
    <row r="9" spans="2:8" x14ac:dyDescent="0.3">
      <c r="B9" s="67">
        <v>7000</v>
      </c>
      <c r="C9" s="61" t="s">
        <v>45</v>
      </c>
      <c r="D9" s="77">
        <v>6.999999999999999E-6</v>
      </c>
      <c r="E9" s="78">
        <v>6.3100043525646915E-14</v>
      </c>
      <c r="F9" s="22"/>
    </row>
    <row r="10" spans="2:8" x14ac:dyDescent="0.3">
      <c r="B10" s="68">
        <v>8000</v>
      </c>
      <c r="C10" s="20" t="s">
        <v>46</v>
      </c>
      <c r="D10" s="79">
        <v>3.0000000000000004E-5</v>
      </c>
      <c r="E10" s="80">
        <v>2.7042875796705825E-13</v>
      </c>
      <c r="F10" s="22"/>
    </row>
    <row r="11" spans="2:8" x14ac:dyDescent="0.3">
      <c r="B11" s="67">
        <v>9000</v>
      </c>
      <c r="C11" s="61" t="s">
        <v>47</v>
      </c>
      <c r="D11" s="77">
        <v>10000000.000006001</v>
      </c>
      <c r="E11" s="78">
        <v>9.0142919322406839E-2</v>
      </c>
      <c r="F11" s="18"/>
    </row>
    <row r="12" spans="2:8" x14ac:dyDescent="0.3">
      <c r="B12" s="135" t="s">
        <v>48</v>
      </c>
      <c r="C12" s="135"/>
      <c r="D12" s="48">
        <f>SUM(D3:D11)</f>
        <v>110934947.25015301</v>
      </c>
      <c r="E12" s="81">
        <v>0.99999999999999978</v>
      </c>
      <c r="F12" s="18"/>
    </row>
    <row r="13" spans="2:8" x14ac:dyDescent="0.3">
      <c r="B13" s="23"/>
      <c r="C13" s="24"/>
      <c r="D13" s="10"/>
      <c r="F13" s="22"/>
    </row>
    <row r="14" spans="2:8" ht="16.2" customHeight="1" x14ac:dyDescent="0.3">
      <c r="B14" s="136" t="s">
        <v>49</v>
      </c>
      <c r="C14" s="136"/>
      <c r="D14" s="36" t="s">
        <v>2</v>
      </c>
      <c r="E14" s="36" t="s">
        <v>3</v>
      </c>
      <c r="F14" s="25"/>
    </row>
    <row r="15" spans="2:8" x14ac:dyDescent="0.3">
      <c r="B15" s="67">
        <v>1100</v>
      </c>
      <c r="C15" s="60" t="s">
        <v>57</v>
      </c>
      <c r="D15" s="77">
        <v>25667983.920000002</v>
      </c>
      <c r="E15" s="78">
        <v>0.67642836152223618</v>
      </c>
    </row>
    <row r="16" spans="2:8" x14ac:dyDescent="0.3">
      <c r="B16" s="68">
        <v>1200</v>
      </c>
      <c r="C16" s="20" t="s">
        <v>58</v>
      </c>
      <c r="D16" s="79">
        <v>239000</v>
      </c>
      <c r="E16" s="80">
        <v>6.298366825679952E-3</v>
      </c>
      <c r="G16" s="24"/>
      <c r="H16" s="24"/>
    </row>
    <row r="17" spans="2:9" x14ac:dyDescent="0.3">
      <c r="B17" s="67">
        <v>1300</v>
      </c>
      <c r="C17" s="61" t="s">
        <v>59</v>
      </c>
      <c r="D17" s="77">
        <v>5958947.1399999997</v>
      </c>
      <c r="E17" s="78">
        <v>0.1570361296341273</v>
      </c>
      <c r="G17" s="16"/>
      <c r="H17" s="16"/>
      <c r="I17" s="16"/>
    </row>
    <row r="18" spans="2:9" x14ac:dyDescent="0.3">
      <c r="B18" s="68">
        <v>1400</v>
      </c>
      <c r="C18" s="20" t="s">
        <v>60</v>
      </c>
      <c r="D18" s="79">
        <v>5019796.4800000004</v>
      </c>
      <c r="E18" s="80">
        <v>0.13228669297613807</v>
      </c>
      <c r="G18" s="13"/>
      <c r="H18" s="4"/>
      <c r="I18" s="5"/>
    </row>
    <row r="19" spans="2:9" x14ac:dyDescent="0.3">
      <c r="B19" s="67">
        <v>1500</v>
      </c>
      <c r="C19" s="61" t="s">
        <v>61</v>
      </c>
      <c r="D19" s="77">
        <v>733751.93</v>
      </c>
      <c r="E19" s="78">
        <v>1.9336564076111458E-2</v>
      </c>
    </row>
    <row r="20" spans="2:9" x14ac:dyDescent="0.3">
      <c r="B20" s="68">
        <v>1600</v>
      </c>
      <c r="C20" s="20" t="s">
        <v>62</v>
      </c>
      <c r="D20" s="79">
        <v>1.0000000000000001E-5</v>
      </c>
      <c r="E20" s="80">
        <v>2.6352999270627415E-13</v>
      </c>
    </row>
    <row r="21" spans="2:9" x14ac:dyDescent="0.3">
      <c r="B21" s="67">
        <v>1700</v>
      </c>
      <c r="C21" s="61" t="s">
        <v>63</v>
      </c>
      <c r="D21" s="77">
        <v>16865.45</v>
      </c>
      <c r="E21" s="78">
        <v>4.4445519154880314E-4</v>
      </c>
    </row>
    <row r="22" spans="2:9" x14ac:dyDescent="0.3">
      <c r="B22" s="68">
        <v>1800</v>
      </c>
      <c r="C22" s="20" t="s">
        <v>64</v>
      </c>
      <c r="D22" s="79">
        <v>310000</v>
      </c>
      <c r="E22" s="80">
        <v>8.1694297738944977E-3</v>
      </c>
    </row>
    <row r="23" spans="2:9" x14ac:dyDescent="0.3">
      <c r="B23" s="73"/>
      <c r="C23" s="76" t="s">
        <v>65</v>
      </c>
      <c r="D23" s="48">
        <f>SUM(D15:D22)</f>
        <v>37946344.920010008</v>
      </c>
      <c r="E23" s="81">
        <v>1</v>
      </c>
    </row>
    <row r="24" spans="2:9" x14ac:dyDescent="0.3">
      <c r="B24" s="2"/>
      <c r="C24" s="7"/>
      <c r="D24" s="82"/>
      <c r="E24" s="83"/>
    </row>
    <row r="25" spans="2:9" x14ac:dyDescent="0.3">
      <c r="B25" s="136" t="s">
        <v>66</v>
      </c>
      <c r="C25" s="136"/>
      <c r="D25" s="36" t="s">
        <v>2</v>
      </c>
      <c r="E25" s="36" t="s">
        <v>3</v>
      </c>
    </row>
    <row r="26" spans="2:9" ht="15" customHeight="1" x14ac:dyDescent="0.3">
      <c r="B26" s="67">
        <v>2100</v>
      </c>
      <c r="C26" s="37" t="s">
        <v>67</v>
      </c>
      <c r="D26" s="77">
        <v>994290.17</v>
      </c>
      <c r="E26" s="78">
        <v>0.11347147684320125</v>
      </c>
    </row>
    <row r="27" spans="2:9" x14ac:dyDescent="0.3">
      <c r="B27" s="15">
        <v>2200</v>
      </c>
      <c r="C27" s="11" t="s">
        <v>68</v>
      </c>
      <c r="D27" s="84">
        <v>251068.82</v>
      </c>
      <c r="E27" s="85">
        <v>2.8652752138422388E-2</v>
      </c>
    </row>
    <row r="28" spans="2:9" x14ac:dyDescent="0.3">
      <c r="B28" s="67">
        <v>2300</v>
      </c>
      <c r="C28" s="61" t="s">
        <v>69</v>
      </c>
      <c r="D28" s="77">
        <v>12000</v>
      </c>
      <c r="E28" s="78">
        <v>1.3694772041429465E-3</v>
      </c>
    </row>
    <row r="29" spans="2:9" x14ac:dyDescent="0.3">
      <c r="B29" s="15">
        <v>2400</v>
      </c>
      <c r="C29" s="11" t="s">
        <v>70</v>
      </c>
      <c r="D29" s="84">
        <v>542619.36</v>
      </c>
      <c r="E29" s="85">
        <v>6.1925403670552909E-2</v>
      </c>
    </row>
    <row r="30" spans="2:9" x14ac:dyDescent="0.3">
      <c r="B30" s="67">
        <v>2500</v>
      </c>
      <c r="C30" s="61" t="s">
        <v>71</v>
      </c>
      <c r="D30" s="77">
        <v>1111109.93</v>
      </c>
      <c r="E30" s="78">
        <v>0.12680331003598874</v>
      </c>
    </row>
    <row r="31" spans="2:9" x14ac:dyDescent="0.3">
      <c r="B31" s="15">
        <v>2600</v>
      </c>
      <c r="C31" s="11" t="s">
        <v>72</v>
      </c>
      <c r="D31" s="84">
        <v>4920560.07</v>
      </c>
      <c r="E31" s="85">
        <v>0.56154957062341837</v>
      </c>
    </row>
    <row r="32" spans="2:9" x14ac:dyDescent="0.3">
      <c r="B32" s="67">
        <v>2700</v>
      </c>
      <c r="C32" s="61" t="s">
        <v>73</v>
      </c>
      <c r="D32" s="77">
        <v>331524.49</v>
      </c>
      <c r="E32" s="78">
        <v>3.7834602639176346E-2</v>
      </c>
    </row>
    <row r="33" spans="2:9" x14ac:dyDescent="0.3">
      <c r="B33" s="15">
        <v>2800</v>
      </c>
      <c r="C33" s="11" t="s">
        <v>74</v>
      </c>
      <c r="D33" s="84">
        <v>56266.080000000002</v>
      </c>
      <c r="E33" s="85">
        <v>6.4212594938736125E-3</v>
      </c>
    </row>
    <row r="34" spans="2:9" x14ac:dyDescent="0.3">
      <c r="B34" s="67">
        <v>2900</v>
      </c>
      <c r="C34" s="61" t="s">
        <v>75</v>
      </c>
      <c r="D34" s="77">
        <v>543028.94999999995</v>
      </c>
      <c r="E34" s="78">
        <v>6.1972147351223313E-2</v>
      </c>
    </row>
    <row r="35" spans="2:9" x14ac:dyDescent="0.3">
      <c r="B35" s="73"/>
      <c r="C35" s="36" t="s">
        <v>76</v>
      </c>
      <c r="D35" s="48">
        <f>SUM(D26:D34)</f>
        <v>8762467.870000001</v>
      </c>
      <c r="E35" s="81">
        <v>1</v>
      </c>
    </row>
    <row r="36" spans="2:9" x14ac:dyDescent="0.3">
      <c r="B36" s="4"/>
      <c r="C36" s="4"/>
      <c r="D36" s="86"/>
      <c r="E36" s="87"/>
    </row>
    <row r="37" spans="2:9" x14ac:dyDescent="0.3">
      <c r="B37" s="136" t="s">
        <v>77</v>
      </c>
      <c r="C37" s="136"/>
      <c r="D37" s="36" t="s">
        <v>2</v>
      </c>
      <c r="E37" s="36" t="s">
        <v>3</v>
      </c>
    </row>
    <row r="38" spans="2:9" x14ac:dyDescent="0.3">
      <c r="B38" s="67">
        <v>3100</v>
      </c>
      <c r="C38" s="62" t="s">
        <v>78</v>
      </c>
      <c r="D38" s="77">
        <v>5775442.1699999999</v>
      </c>
      <c r="E38" s="78">
        <v>0.42409073639155237</v>
      </c>
    </row>
    <row r="39" spans="2:9" x14ac:dyDescent="0.3">
      <c r="B39" s="15">
        <v>3200</v>
      </c>
      <c r="C39" s="26" t="s">
        <v>79</v>
      </c>
      <c r="D39" s="84">
        <v>385189.59</v>
      </c>
      <c r="E39" s="85">
        <v>2.8284472784091637E-2</v>
      </c>
    </row>
    <row r="40" spans="2:9" x14ac:dyDescent="0.3">
      <c r="B40" s="67">
        <v>3300</v>
      </c>
      <c r="C40" s="62" t="s">
        <v>80</v>
      </c>
      <c r="D40" s="77">
        <v>2119115.37</v>
      </c>
      <c r="E40" s="78">
        <v>0.15560664816802366</v>
      </c>
    </row>
    <row r="41" spans="2:9" x14ac:dyDescent="0.3">
      <c r="B41" s="15">
        <v>3400</v>
      </c>
      <c r="C41" s="26" t="s">
        <v>81</v>
      </c>
      <c r="D41" s="84">
        <v>146635</v>
      </c>
      <c r="E41" s="85">
        <v>1.0767408503161461E-2</v>
      </c>
    </row>
    <row r="42" spans="2:9" x14ac:dyDescent="0.3">
      <c r="B42" s="67">
        <v>3500</v>
      </c>
      <c r="C42" s="62" t="s">
        <v>82</v>
      </c>
      <c r="D42" s="77">
        <v>1117212.8600000001</v>
      </c>
      <c r="E42" s="78">
        <v>8.203694376243964E-2</v>
      </c>
    </row>
    <row r="43" spans="2:9" x14ac:dyDescent="0.3">
      <c r="B43" s="15">
        <v>3600</v>
      </c>
      <c r="C43" s="26" t="s">
        <v>83</v>
      </c>
      <c r="D43" s="84">
        <v>120000</v>
      </c>
      <c r="E43" s="85">
        <v>8.8116003708485387E-3</v>
      </c>
    </row>
    <row r="44" spans="2:9" x14ac:dyDescent="0.3">
      <c r="B44" s="67">
        <v>3700</v>
      </c>
      <c r="C44" s="62" t="s">
        <v>84</v>
      </c>
      <c r="D44" s="77">
        <v>367372.14</v>
      </c>
      <c r="E44" s="78">
        <v>2.6976137375528508E-2</v>
      </c>
    </row>
    <row r="45" spans="2:9" x14ac:dyDescent="0.3">
      <c r="B45" s="15">
        <v>3800</v>
      </c>
      <c r="C45" s="26" t="s">
        <v>85</v>
      </c>
      <c r="D45" s="84">
        <v>2326500</v>
      </c>
      <c r="E45" s="85">
        <v>0.17083490218982603</v>
      </c>
    </row>
    <row r="46" spans="2:9" x14ac:dyDescent="0.3">
      <c r="B46" s="67">
        <v>3900</v>
      </c>
      <c r="C46" s="62" t="s">
        <v>86</v>
      </c>
      <c r="D46" s="77">
        <v>1260944.3899999999</v>
      </c>
      <c r="E46" s="78">
        <v>9.259115045452819E-2</v>
      </c>
      <c r="I46" s="27"/>
    </row>
    <row r="47" spans="2:9" x14ac:dyDescent="0.3">
      <c r="B47" s="73"/>
      <c r="C47" s="36" t="s">
        <v>87</v>
      </c>
      <c r="D47" s="48">
        <f>SUM(D38:D46)</f>
        <v>13618411.52</v>
      </c>
      <c r="E47" s="81">
        <v>0.99999999999999978</v>
      </c>
      <c r="I47" s="28"/>
    </row>
    <row r="48" spans="2:9" x14ac:dyDescent="0.3">
      <c r="B48" s="6"/>
      <c r="C48" s="6"/>
      <c r="D48" s="3"/>
      <c r="E48" s="88"/>
      <c r="I48" s="28"/>
    </row>
    <row r="49" spans="2:8" x14ac:dyDescent="0.3">
      <c r="B49" s="135" t="s">
        <v>83</v>
      </c>
      <c r="C49" s="135"/>
      <c r="D49" s="36" t="s">
        <v>2</v>
      </c>
      <c r="E49" s="36" t="s">
        <v>3</v>
      </c>
    </row>
    <row r="50" spans="2:8" ht="28.8" x14ac:dyDescent="0.3">
      <c r="B50" s="70">
        <v>361</v>
      </c>
      <c r="C50" s="63" t="s">
        <v>88</v>
      </c>
      <c r="D50" s="89">
        <v>70000</v>
      </c>
      <c r="E50" s="90">
        <v>0.58333333309027768</v>
      </c>
    </row>
    <row r="51" spans="2:8" ht="28.8" x14ac:dyDescent="0.3">
      <c r="B51" s="71">
        <v>362</v>
      </c>
      <c r="C51" s="29" t="s">
        <v>89</v>
      </c>
      <c r="D51" s="79">
        <v>1.0000000000000001E-5</v>
      </c>
      <c r="E51" s="91">
        <v>8.3333333298611105E-11</v>
      </c>
    </row>
    <row r="52" spans="2:8" ht="28.8" x14ac:dyDescent="0.3">
      <c r="B52" s="70">
        <v>363</v>
      </c>
      <c r="C52" s="63" t="s">
        <v>90</v>
      </c>
      <c r="D52" s="77">
        <v>1.0000000000000001E-5</v>
      </c>
      <c r="E52" s="90">
        <v>8.3333333298611105E-11</v>
      </c>
    </row>
    <row r="53" spans="2:8" x14ac:dyDescent="0.3">
      <c r="B53" s="71">
        <v>364</v>
      </c>
      <c r="C53" s="29" t="s">
        <v>91</v>
      </c>
      <c r="D53" s="92">
        <v>1.0000000000000001E-5</v>
      </c>
      <c r="E53" s="91">
        <v>8.3333333298611105E-11</v>
      </c>
    </row>
    <row r="54" spans="2:8" x14ac:dyDescent="0.3">
      <c r="B54" s="70">
        <v>365</v>
      </c>
      <c r="C54" s="42" t="s">
        <v>92</v>
      </c>
      <c r="D54" s="77">
        <v>1.0000000000000001E-5</v>
      </c>
      <c r="E54" s="90">
        <v>8.3333333298611105E-11</v>
      </c>
    </row>
    <row r="55" spans="2:8" ht="28.8" x14ac:dyDescent="0.3">
      <c r="B55" s="71">
        <v>366</v>
      </c>
      <c r="C55" s="29" t="s">
        <v>93</v>
      </c>
      <c r="D55" s="79">
        <v>1.0000000000000001E-5</v>
      </c>
      <c r="E55" s="91">
        <v>8.3333333298611105E-11</v>
      </c>
    </row>
    <row r="56" spans="2:8" x14ac:dyDescent="0.3">
      <c r="B56" s="70">
        <v>369</v>
      </c>
      <c r="C56" s="42" t="s">
        <v>94</v>
      </c>
      <c r="D56" s="77">
        <v>50000</v>
      </c>
      <c r="E56" s="90">
        <v>0.4166666664930555</v>
      </c>
    </row>
    <row r="57" spans="2:8" x14ac:dyDescent="0.3">
      <c r="B57" s="75"/>
      <c r="C57" s="76" t="s">
        <v>95</v>
      </c>
      <c r="D57" s="48">
        <f>SUM(D50:D56)</f>
        <v>120000.00005000002</v>
      </c>
      <c r="E57" s="93">
        <v>0.99999999999999989</v>
      </c>
      <c r="F57" s="14"/>
      <c r="H57" s="30"/>
    </row>
    <row r="58" spans="2:8" x14ac:dyDescent="0.3">
      <c r="B58" s="8"/>
      <c r="C58" s="31"/>
      <c r="D58" s="94"/>
      <c r="E58" s="95"/>
    </row>
    <row r="59" spans="2:8" x14ac:dyDescent="0.3">
      <c r="B59" s="136" t="s">
        <v>96</v>
      </c>
      <c r="C59" s="136"/>
      <c r="D59" s="36" t="s">
        <v>2</v>
      </c>
      <c r="E59" s="36" t="s">
        <v>3</v>
      </c>
    </row>
    <row r="60" spans="2:8" x14ac:dyDescent="0.3">
      <c r="B60" s="72">
        <v>4100</v>
      </c>
      <c r="C60" s="64" t="s">
        <v>97</v>
      </c>
      <c r="D60" s="77">
        <v>809674.74</v>
      </c>
      <c r="E60" s="96">
        <v>0.17667331161742494</v>
      </c>
      <c r="F60" s="22"/>
      <c r="G60" s="22"/>
      <c r="H60" s="22"/>
    </row>
    <row r="61" spans="2:8" x14ac:dyDescent="0.3">
      <c r="B61" s="23">
        <v>4200</v>
      </c>
      <c r="C61" s="24" t="s">
        <v>98</v>
      </c>
      <c r="D61" s="79">
        <v>1.0000000000000001E-5</v>
      </c>
      <c r="E61" s="97">
        <v>2.1820282008232708E-12</v>
      </c>
    </row>
    <row r="62" spans="2:8" x14ac:dyDescent="0.3">
      <c r="B62" s="67">
        <v>4300</v>
      </c>
      <c r="C62" s="62" t="s">
        <v>99</v>
      </c>
      <c r="D62" s="77">
        <v>85000</v>
      </c>
      <c r="E62" s="78">
        <v>1.8547239706997801E-2</v>
      </c>
    </row>
    <row r="63" spans="2:8" x14ac:dyDescent="0.3">
      <c r="B63" s="15">
        <v>4400</v>
      </c>
      <c r="C63" s="26" t="s">
        <v>100</v>
      </c>
      <c r="D63" s="84">
        <v>2478217.4500000002</v>
      </c>
      <c r="E63" s="85">
        <v>0.5407540363672334</v>
      </c>
    </row>
    <row r="64" spans="2:8" x14ac:dyDescent="0.3">
      <c r="B64" s="67">
        <v>4500</v>
      </c>
      <c r="C64" s="62" t="s">
        <v>7</v>
      </c>
      <c r="D64" s="77">
        <v>510000</v>
      </c>
      <c r="E64" s="78">
        <v>0.11128343824198682</v>
      </c>
    </row>
    <row r="65" spans="2:5" x14ac:dyDescent="0.3">
      <c r="B65" s="15">
        <v>4600</v>
      </c>
      <c r="C65" s="26" t="s">
        <v>101</v>
      </c>
      <c r="D65" s="79">
        <v>1.0000000000000001E-5</v>
      </c>
      <c r="E65" s="85">
        <v>2.1820282008232708E-12</v>
      </c>
    </row>
    <row r="66" spans="2:5" x14ac:dyDescent="0.3">
      <c r="B66" s="67">
        <v>4700</v>
      </c>
      <c r="C66" s="62" t="s">
        <v>102</v>
      </c>
      <c r="D66" s="77">
        <v>1.0000000000000001E-5</v>
      </c>
      <c r="E66" s="78">
        <v>2.1820282008232708E-12</v>
      </c>
    </row>
    <row r="67" spans="2:5" x14ac:dyDescent="0.3">
      <c r="B67" s="15">
        <v>4800</v>
      </c>
      <c r="C67" s="26" t="s">
        <v>103</v>
      </c>
      <c r="D67" s="84">
        <v>700000</v>
      </c>
      <c r="E67" s="85">
        <v>0.15274197405762896</v>
      </c>
    </row>
    <row r="68" spans="2:5" x14ac:dyDescent="0.3">
      <c r="B68" s="67">
        <v>4900</v>
      </c>
      <c r="C68" s="62" t="s">
        <v>104</v>
      </c>
      <c r="D68" s="77">
        <v>1.0000000000000001E-5</v>
      </c>
      <c r="E68" s="78">
        <v>2.1820282008232708E-12</v>
      </c>
    </row>
    <row r="69" spans="2:5" x14ac:dyDescent="0.3">
      <c r="B69" s="73"/>
      <c r="C69" s="36" t="s">
        <v>105</v>
      </c>
      <c r="D69" s="48">
        <f>SUM(D60:D68)</f>
        <v>4582892.1900399998</v>
      </c>
      <c r="E69" s="93">
        <v>1.0000000000000002</v>
      </c>
    </row>
    <row r="70" spans="2:5" x14ac:dyDescent="0.3">
      <c r="B70" s="6"/>
      <c r="C70" s="6"/>
      <c r="D70" s="98"/>
      <c r="E70" s="99"/>
    </row>
    <row r="71" spans="2:5" x14ac:dyDescent="0.3">
      <c r="B71" s="135" t="s">
        <v>7</v>
      </c>
      <c r="C71" s="135"/>
      <c r="D71" s="36" t="s">
        <v>2</v>
      </c>
      <c r="E71" s="36" t="s">
        <v>3</v>
      </c>
    </row>
    <row r="72" spans="2:5" x14ac:dyDescent="0.3">
      <c r="B72" s="70">
        <v>451</v>
      </c>
      <c r="C72" s="65" t="s">
        <v>106</v>
      </c>
      <c r="D72" s="77">
        <v>1.0000000000000001E-5</v>
      </c>
      <c r="E72" s="100">
        <v>1.9607843136870435E-11</v>
      </c>
    </row>
    <row r="73" spans="2:5" x14ac:dyDescent="0.3">
      <c r="B73" s="71">
        <v>452</v>
      </c>
      <c r="C73" s="32" t="s">
        <v>107</v>
      </c>
      <c r="D73" s="79">
        <v>500000</v>
      </c>
      <c r="E73" s="101">
        <v>0.98039215684352166</v>
      </c>
    </row>
    <row r="74" spans="2:5" x14ac:dyDescent="0.3">
      <c r="B74" s="70">
        <v>459</v>
      </c>
      <c r="C74" s="63" t="s">
        <v>108</v>
      </c>
      <c r="D74" s="77">
        <v>10000</v>
      </c>
      <c r="E74" s="100">
        <v>1.9607843136870435E-2</v>
      </c>
    </row>
    <row r="75" spans="2:5" x14ac:dyDescent="0.3">
      <c r="B75" s="74"/>
      <c r="C75" s="76" t="s">
        <v>109</v>
      </c>
      <c r="D75" s="48">
        <f>SUM(D72:D74)</f>
        <v>510000.00001000002</v>
      </c>
      <c r="E75" s="93">
        <f>SUM(E72:E74)</f>
        <v>1</v>
      </c>
    </row>
    <row r="76" spans="2:5" x14ac:dyDescent="0.3">
      <c r="B76" s="4"/>
      <c r="C76" s="4"/>
      <c r="D76" s="5"/>
      <c r="E76" s="102"/>
    </row>
    <row r="77" spans="2:5" x14ac:dyDescent="0.3">
      <c r="B77" s="136" t="s">
        <v>110</v>
      </c>
      <c r="C77" s="136"/>
      <c r="D77" s="36" t="s">
        <v>2</v>
      </c>
      <c r="E77" s="36" t="s">
        <v>3</v>
      </c>
    </row>
    <row r="78" spans="2:5" x14ac:dyDescent="0.3">
      <c r="B78" s="67">
        <v>5100</v>
      </c>
      <c r="C78" s="63" t="s">
        <v>111</v>
      </c>
      <c r="D78" s="89">
        <v>347759.35999999999</v>
      </c>
      <c r="E78" s="78">
        <v>0.59470507658101412</v>
      </c>
    </row>
    <row r="79" spans="2:5" x14ac:dyDescent="0.3">
      <c r="B79" s="68">
        <v>5200</v>
      </c>
      <c r="C79" s="29" t="s">
        <v>112</v>
      </c>
      <c r="D79" s="92">
        <v>50000</v>
      </c>
      <c r="E79" s="85">
        <v>8.5505258087232236E-2</v>
      </c>
    </row>
    <row r="80" spans="2:5" x14ac:dyDescent="0.3">
      <c r="B80" s="67">
        <v>5300</v>
      </c>
      <c r="C80" s="63" t="s">
        <v>113</v>
      </c>
      <c r="D80" s="77">
        <v>1.0000000000000001E-5</v>
      </c>
      <c r="E80" s="78">
        <v>1.7101051617446448E-11</v>
      </c>
    </row>
    <row r="81" spans="2:5" x14ac:dyDescent="0.3">
      <c r="B81" s="68">
        <v>5400</v>
      </c>
      <c r="C81" s="29" t="s">
        <v>114</v>
      </c>
      <c r="D81" s="79">
        <v>100000</v>
      </c>
      <c r="E81" s="85">
        <v>0.17101051617446447</v>
      </c>
    </row>
    <row r="82" spans="2:5" x14ac:dyDescent="0.3">
      <c r="B82" s="67">
        <v>5500</v>
      </c>
      <c r="C82" s="63" t="s">
        <v>115</v>
      </c>
      <c r="D82" s="77">
        <v>1.0000000000000001E-5</v>
      </c>
      <c r="E82" s="78">
        <v>1.7101051617446448E-11</v>
      </c>
    </row>
    <row r="83" spans="2:5" x14ac:dyDescent="0.3">
      <c r="B83" s="68">
        <v>5600</v>
      </c>
      <c r="C83" s="29" t="s">
        <v>116</v>
      </c>
      <c r="D83" s="103">
        <v>87000</v>
      </c>
      <c r="E83" s="85">
        <v>0.14877914907178408</v>
      </c>
    </row>
    <row r="84" spans="2:5" x14ac:dyDescent="0.3">
      <c r="B84" s="69">
        <v>5700</v>
      </c>
      <c r="C84" s="63" t="s">
        <v>117</v>
      </c>
      <c r="D84" s="77">
        <v>1.0000000000000001E-5</v>
      </c>
      <c r="E84" s="104">
        <v>1.7101051617446448E-11</v>
      </c>
    </row>
    <row r="85" spans="2:5" x14ac:dyDescent="0.3">
      <c r="B85" s="68">
        <v>5800</v>
      </c>
      <c r="C85" s="29" t="s">
        <v>118</v>
      </c>
      <c r="D85" s="79">
        <v>1.0000000000000001E-5</v>
      </c>
      <c r="E85" s="85">
        <v>1.7101051617446448E-11</v>
      </c>
    </row>
    <row r="86" spans="2:5" x14ac:dyDescent="0.3">
      <c r="B86" s="69">
        <v>5900</v>
      </c>
      <c r="C86" s="63" t="s">
        <v>119</v>
      </c>
      <c r="D86" s="77">
        <v>1.0000000000000001E-5</v>
      </c>
      <c r="E86" s="104">
        <v>1.7101051617446448E-11</v>
      </c>
    </row>
    <row r="87" spans="2:5" x14ac:dyDescent="0.3">
      <c r="B87" s="73"/>
      <c r="C87" s="36" t="s">
        <v>120</v>
      </c>
      <c r="D87" s="48">
        <f>SUM(D78:D86)</f>
        <v>584759.3600499999</v>
      </c>
      <c r="E87" s="81">
        <v>0.99999999999999989</v>
      </c>
    </row>
    <row r="88" spans="2:5" x14ac:dyDescent="0.3">
      <c r="B88" s="4"/>
      <c r="C88" s="4"/>
      <c r="D88" s="5"/>
      <c r="E88" s="102"/>
    </row>
    <row r="89" spans="2:5" x14ac:dyDescent="0.3">
      <c r="B89" s="136" t="s">
        <v>121</v>
      </c>
      <c r="C89" s="136"/>
      <c r="D89" s="36" t="s">
        <v>2</v>
      </c>
      <c r="E89" s="36" t="s">
        <v>3</v>
      </c>
    </row>
    <row r="90" spans="2:5" x14ac:dyDescent="0.3">
      <c r="B90" s="67">
        <v>6100</v>
      </c>
      <c r="C90" s="37" t="s">
        <v>122</v>
      </c>
      <c r="D90" s="77">
        <v>10000000</v>
      </c>
      <c r="E90" s="78">
        <v>0.28216647449583987</v>
      </c>
    </row>
    <row r="91" spans="2:5" x14ac:dyDescent="0.3">
      <c r="B91" s="15">
        <v>6200</v>
      </c>
      <c r="C91" s="26" t="s">
        <v>123</v>
      </c>
      <c r="D91" s="103">
        <v>25440071.390000001</v>
      </c>
      <c r="E91" s="85">
        <v>0.71783352550387802</v>
      </c>
    </row>
    <row r="92" spans="2:5" x14ac:dyDescent="0.3">
      <c r="B92" s="67">
        <v>6300</v>
      </c>
      <c r="C92" s="62" t="s">
        <v>124</v>
      </c>
      <c r="D92" s="77">
        <v>1.0000000000000001E-5</v>
      </c>
      <c r="E92" s="78">
        <v>2.8216647449583986E-13</v>
      </c>
    </row>
    <row r="93" spans="2:5" x14ac:dyDescent="0.3">
      <c r="B93" s="73"/>
      <c r="C93" s="36" t="s">
        <v>125</v>
      </c>
      <c r="D93" s="48">
        <f>SUM(D90:D92)</f>
        <v>35440071.390009999</v>
      </c>
      <c r="E93" s="81">
        <v>1</v>
      </c>
    </row>
    <row r="94" spans="2:5" x14ac:dyDescent="0.3">
      <c r="B94" s="6"/>
      <c r="C94" s="6"/>
      <c r="D94" s="3"/>
      <c r="E94" s="9"/>
    </row>
    <row r="95" spans="2:5" x14ac:dyDescent="0.3">
      <c r="B95" s="136" t="s">
        <v>126</v>
      </c>
      <c r="C95" s="136"/>
      <c r="D95" s="36" t="s">
        <v>2</v>
      </c>
      <c r="E95" s="36" t="s">
        <v>3</v>
      </c>
    </row>
    <row r="96" spans="2:5" x14ac:dyDescent="0.3">
      <c r="B96" s="67">
        <v>7100</v>
      </c>
      <c r="C96" s="63" t="s">
        <v>127</v>
      </c>
      <c r="D96" s="77">
        <v>9.9999999999999995E-7</v>
      </c>
      <c r="E96" s="100">
        <v>9.9999999999999995E-7</v>
      </c>
    </row>
    <row r="97" spans="2:9" x14ac:dyDescent="0.3">
      <c r="B97" s="68">
        <v>7200</v>
      </c>
      <c r="C97" s="29" t="s">
        <v>128</v>
      </c>
      <c r="D97" s="79">
        <v>9.9999999999999995E-7</v>
      </c>
      <c r="E97" s="101">
        <v>9.9999999999999995E-7</v>
      </c>
    </row>
    <row r="98" spans="2:9" x14ac:dyDescent="0.3">
      <c r="B98" s="67">
        <v>7300</v>
      </c>
      <c r="C98" s="63" t="s">
        <v>129</v>
      </c>
      <c r="D98" s="77">
        <v>9.9999999999999995E-7</v>
      </c>
      <c r="E98" s="100">
        <v>9.9999999999999995E-7</v>
      </c>
    </row>
    <row r="99" spans="2:9" x14ac:dyDescent="0.3">
      <c r="B99" s="68">
        <v>7400</v>
      </c>
      <c r="C99" s="29" t="s">
        <v>130</v>
      </c>
      <c r="D99" s="79">
        <v>9.9999999999999995E-7</v>
      </c>
      <c r="E99" s="101">
        <v>9.9999999999999995E-7</v>
      </c>
    </row>
    <row r="100" spans="2:9" x14ac:dyDescent="0.3">
      <c r="B100" s="67">
        <v>7500</v>
      </c>
      <c r="C100" s="63" t="s">
        <v>131</v>
      </c>
      <c r="D100" s="77">
        <v>9.9999999999999995E-7</v>
      </c>
      <c r="E100" s="100">
        <v>9.9999999999999995E-7</v>
      </c>
    </row>
    <row r="101" spans="2:9" x14ac:dyDescent="0.3">
      <c r="B101" s="68">
        <v>7600</v>
      </c>
      <c r="C101" s="29" t="s">
        <v>132</v>
      </c>
      <c r="D101" s="79">
        <v>9.9999999999999995E-7</v>
      </c>
      <c r="E101" s="101">
        <v>9.9999999999999995E-7</v>
      </c>
    </row>
    <row r="102" spans="2:9" x14ac:dyDescent="0.3">
      <c r="B102" s="69">
        <v>7900</v>
      </c>
      <c r="C102" s="66" t="s">
        <v>133</v>
      </c>
      <c r="D102" s="77">
        <v>9.9999999999999995E-7</v>
      </c>
      <c r="E102" s="100">
        <v>9.9999999999999995E-7</v>
      </c>
    </row>
    <row r="103" spans="2:9" x14ac:dyDescent="0.3">
      <c r="B103" s="73"/>
      <c r="C103" s="36" t="s">
        <v>134</v>
      </c>
      <c r="D103" s="48">
        <v>6.999999999999999E-6</v>
      </c>
      <c r="E103" s="81">
        <v>6.999999999999999E-6</v>
      </c>
    </row>
    <row r="104" spans="2:9" x14ac:dyDescent="0.3">
      <c r="B104" s="6"/>
      <c r="C104" s="6"/>
      <c r="D104" s="3"/>
      <c r="E104" s="9"/>
    </row>
    <row r="105" spans="2:9" x14ac:dyDescent="0.3">
      <c r="B105" s="136" t="s">
        <v>135</v>
      </c>
      <c r="C105" s="136"/>
      <c r="D105" s="36" t="s">
        <v>2</v>
      </c>
      <c r="E105" s="36" t="s">
        <v>3</v>
      </c>
    </row>
    <row r="106" spans="2:9" x14ac:dyDescent="0.3">
      <c r="B106" s="67">
        <v>8100</v>
      </c>
      <c r="C106" s="63" t="s">
        <v>8</v>
      </c>
      <c r="D106" s="77">
        <v>1.0000000000000001E-5</v>
      </c>
      <c r="E106" s="100">
        <v>1.0000000000000001E-5</v>
      </c>
    </row>
    <row r="107" spans="2:9" x14ac:dyDescent="0.3">
      <c r="B107" s="68">
        <v>8300</v>
      </c>
      <c r="C107" s="29" t="s">
        <v>136</v>
      </c>
      <c r="D107" s="79">
        <v>1.0000000000000001E-5</v>
      </c>
      <c r="E107" s="101">
        <v>1.0000000000000001E-5</v>
      </c>
    </row>
    <row r="108" spans="2:9" x14ac:dyDescent="0.3">
      <c r="B108" s="67">
        <v>8500</v>
      </c>
      <c r="C108" s="63" t="s">
        <v>137</v>
      </c>
      <c r="D108" s="77">
        <v>1.0000000000000001E-5</v>
      </c>
      <c r="E108" s="100">
        <v>1.0000000000000001E-5</v>
      </c>
    </row>
    <row r="109" spans="2:9" x14ac:dyDescent="0.3">
      <c r="B109" s="73"/>
      <c r="C109" s="36" t="s">
        <v>138</v>
      </c>
      <c r="D109" s="48">
        <v>3.0000000000000004E-5</v>
      </c>
      <c r="E109" s="81">
        <v>3.0000000000000004E-5</v>
      </c>
    </row>
    <row r="110" spans="2:9" x14ac:dyDescent="0.3">
      <c r="B110" s="6"/>
      <c r="C110" s="6"/>
      <c r="D110" s="3"/>
      <c r="E110" s="9"/>
      <c r="H110" s="134"/>
      <c r="I110" s="134"/>
    </row>
    <row r="111" spans="2:9" x14ac:dyDescent="0.3">
      <c r="B111" s="136" t="s">
        <v>139</v>
      </c>
      <c r="C111" s="136"/>
      <c r="D111" s="36" t="s">
        <v>2</v>
      </c>
      <c r="E111" s="36" t="s">
        <v>3</v>
      </c>
      <c r="H111" s="33"/>
    </row>
    <row r="112" spans="2:9" x14ac:dyDescent="0.3">
      <c r="B112" s="67">
        <v>9100</v>
      </c>
      <c r="C112" s="37" t="s">
        <v>140</v>
      </c>
      <c r="D112" s="77">
        <v>10000000</v>
      </c>
      <c r="E112" s="100">
        <f>D112/D119</f>
        <v>0.99999999999939981</v>
      </c>
    </row>
    <row r="113" spans="2:14" x14ac:dyDescent="0.3">
      <c r="B113" s="15">
        <v>9200</v>
      </c>
      <c r="C113" s="26" t="s">
        <v>141</v>
      </c>
      <c r="D113" s="79">
        <v>9.9999999999999995E-7</v>
      </c>
      <c r="E113" s="101">
        <v>9.9999999999999995E-7</v>
      </c>
    </row>
    <row r="114" spans="2:14" x14ac:dyDescent="0.3">
      <c r="B114" s="67">
        <v>9300</v>
      </c>
      <c r="C114" s="62" t="s">
        <v>142</v>
      </c>
      <c r="D114" s="77">
        <v>9.9999999999999995E-7</v>
      </c>
      <c r="E114" s="100">
        <v>9.9999999999999995E-7</v>
      </c>
    </row>
    <row r="115" spans="2:14" x14ac:dyDescent="0.3">
      <c r="B115" s="15">
        <v>9400</v>
      </c>
      <c r="C115" s="26" t="s">
        <v>143</v>
      </c>
      <c r="D115" s="79">
        <v>9.9999999999999995E-7</v>
      </c>
      <c r="E115" s="101">
        <v>9.9999999999999995E-7</v>
      </c>
    </row>
    <row r="116" spans="2:14" x14ac:dyDescent="0.3">
      <c r="B116" s="67">
        <v>9500</v>
      </c>
      <c r="C116" s="62" t="s">
        <v>144</v>
      </c>
      <c r="D116" s="77">
        <v>9.9999999999999995E-7</v>
      </c>
      <c r="E116" s="100">
        <v>9.9999999999999995E-7</v>
      </c>
    </row>
    <row r="117" spans="2:14" x14ac:dyDescent="0.3">
      <c r="B117" s="15">
        <v>9600</v>
      </c>
      <c r="C117" s="26" t="s">
        <v>145</v>
      </c>
      <c r="D117" s="79">
        <v>9.9999999999999995E-7</v>
      </c>
      <c r="E117" s="101">
        <v>9.9999999999999995E-7</v>
      </c>
    </row>
    <row r="118" spans="2:14" x14ac:dyDescent="0.3">
      <c r="B118" s="67">
        <v>9900</v>
      </c>
      <c r="C118" s="62" t="s">
        <v>146</v>
      </c>
      <c r="D118" s="77">
        <v>9.9999999999999995E-7</v>
      </c>
      <c r="E118" s="100">
        <v>9.9999999999999995E-7</v>
      </c>
    </row>
    <row r="119" spans="2:14" x14ac:dyDescent="0.3">
      <c r="B119" s="36"/>
      <c r="C119" s="36" t="s">
        <v>147</v>
      </c>
      <c r="D119" s="48">
        <f>SUM(D112:D118)</f>
        <v>10000000.000006001</v>
      </c>
      <c r="E119" s="81">
        <f>SUM(E112:E118)</f>
        <v>1.0000059999993993</v>
      </c>
    </row>
    <row r="120" spans="2:14" x14ac:dyDescent="0.3">
      <c r="B120" s="6"/>
      <c r="C120" s="6"/>
      <c r="D120" s="3"/>
      <c r="E120" s="9"/>
    </row>
    <row r="121" spans="2:14" x14ac:dyDescent="0.3">
      <c r="B121" s="6"/>
      <c r="C121" s="6"/>
      <c r="D121" s="3"/>
      <c r="E121" s="9"/>
      <c r="G121" s="36" t="s">
        <v>50</v>
      </c>
      <c r="H121" s="36" t="s">
        <v>51</v>
      </c>
      <c r="I121" s="36" t="s">
        <v>52</v>
      </c>
      <c r="K121" s="36" t="s">
        <v>53</v>
      </c>
      <c r="L121" s="36" t="s">
        <v>54</v>
      </c>
      <c r="M121" s="36" t="s">
        <v>55</v>
      </c>
      <c r="N121" s="36" t="s">
        <v>56</v>
      </c>
    </row>
    <row r="122" spans="2:14" x14ac:dyDescent="0.3">
      <c r="B122" s="6"/>
      <c r="C122" s="6"/>
      <c r="D122" s="3"/>
      <c r="E122" s="9"/>
      <c r="G122" s="105">
        <f>+D23</f>
        <v>37946344.920010008</v>
      </c>
      <c r="H122" s="67">
        <v>295</v>
      </c>
      <c r="I122" s="106">
        <f>+G122/H122</f>
        <v>128631.67769494918</v>
      </c>
      <c r="J122" s="24"/>
      <c r="K122" s="107">
        <v>24</v>
      </c>
      <c r="L122" s="107">
        <v>24</v>
      </c>
      <c r="M122" s="107">
        <v>0</v>
      </c>
      <c r="N122" s="69" t="s">
        <v>254</v>
      </c>
    </row>
    <row r="123" spans="2:14" x14ac:dyDescent="0.3">
      <c r="B123" s="6"/>
      <c r="C123" s="6"/>
      <c r="D123" s="3"/>
      <c r="E123" s="9"/>
    </row>
    <row r="124" spans="2:14" x14ac:dyDescent="0.3">
      <c r="B124" s="6"/>
      <c r="C124" s="6"/>
      <c r="D124" s="3"/>
      <c r="E124" s="9"/>
    </row>
    <row r="125" spans="2:14" x14ac:dyDescent="0.3">
      <c r="B125" s="6"/>
      <c r="C125" s="6"/>
      <c r="D125" s="3"/>
      <c r="E125" s="9"/>
    </row>
    <row r="126" spans="2:14" x14ac:dyDescent="0.3">
      <c r="B126" s="6"/>
      <c r="C126" s="6"/>
      <c r="D126" s="3"/>
      <c r="E126" s="9"/>
    </row>
    <row r="127" spans="2:14" x14ac:dyDescent="0.3">
      <c r="B127" s="6"/>
      <c r="C127" s="6"/>
      <c r="D127" s="3"/>
      <c r="E127" s="9"/>
    </row>
    <row r="128" spans="2:14" x14ac:dyDescent="0.3">
      <c r="B128" s="6"/>
      <c r="C128" s="6"/>
      <c r="D128" s="3"/>
      <c r="E128" s="9"/>
    </row>
    <row r="129" spans="2:8" x14ac:dyDescent="0.3">
      <c r="B129" s="6"/>
      <c r="C129" s="6"/>
      <c r="D129" s="3"/>
      <c r="E129" s="9"/>
    </row>
    <row r="130" spans="2:8" x14ac:dyDescent="0.3">
      <c r="B130" s="6"/>
      <c r="C130" s="6"/>
      <c r="D130" s="3"/>
      <c r="E130" s="9"/>
    </row>
    <row r="131" spans="2:8" x14ac:dyDescent="0.3">
      <c r="B131" s="6"/>
      <c r="C131" s="6"/>
      <c r="D131" s="3"/>
      <c r="E131" s="9"/>
    </row>
    <row r="132" spans="2:8" x14ac:dyDescent="0.3">
      <c r="B132" s="6"/>
      <c r="C132" s="6"/>
      <c r="D132" s="3"/>
      <c r="E132" s="9"/>
    </row>
    <row r="133" spans="2:8" x14ac:dyDescent="0.3">
      <c r="B133" s="6"/>
      <c r="C133" s="6"/>
      <c r="D133" s="3"/>
      <c r="E133" s="9"/>
      <c r="F133" s="10"/>
      <c r="G133" s="11"/>
      <c r="H133" s="12"/>
    </row>
    <row r="134" spans="2:8" x14ac:dyDescent="0.3">
      <c r="B134" s="6"/>
      <c r="C134" s="6"/>
      <c r="D134" s="3"/>
      <c r="E134" s="9"/>
    </row>
    <row r="135" spans="2:8" x14ac:dyDescent="0.3">
      <c r="B135" s="6"/>
      <c r="C135" s="6"/>
      <c r="D135" s="3"/>
      <c r="E135" s="9"/>
    </row>
    <row r="136" spans="2:8" x14ac:dyDescent="0.3">
      <c r="B136" s="6"/>
      <c r="C136" s="6"/>
      <c r="D136" s="3"/>
      <c r="E136" s="9"/>
    </row>
    <row r="137" spans="2:8" x14ac:dyDescent="0.3">
      <c r="B137" s="6"/>
      <c r="C137" s="6"/>
      <c r="D137" s="3"/>
      <c r="E137" s="9"/>
    </row>
    <row r="138" spans="2:8" x14ac:dyDescent="0.3">
      <c r="B138" s="6"/>
      <c r="C138" s="6"/>
      <c r="D138" s="3"/>
      <c r="E138" s="9"/>
    </row>
    <row r="139" spans="2:8" x14ac:dyDescent="0.3">
      <c r="B139" s="6"/>
      <c r="C139" s="6"/>
      <c r="D139" s="3"/>
      <c r="E139" s="9"/>
    </row>
    <row r="140" spans="2:8" x14ac:dyDescent="0.3">
      <c r="B140" s="6"/>
      <c r="C140" s="6"/>
      <c r="D140" s="3"/>
      <c r="E140" s="9"/>
    </row>
    <row r="141" spans="2:8" x14ac:dyDescent="0.3">
      <c r="B141" s="6"/>
      <c r="C141" s="6"/>
      <c r="D141" s="3"/>
      <c r="E141" s="9"/>
    </row>
    <row r="142" spans="2:8" x14ac:dyDescent="0.3">
      <c r="B142" s="15"/>
      <c r="C142" s="10"/>
      <c r="D142" s="10"/>
      <c r="E142" s="10"/>
    </row>
    <row r="148" spans="4:5" x14ac:dyDescent="0.3">
      <c r="D148" s="16"/>
      <c r="E148" s="16"/>
    </row>
    <row r="149" spans="4:5" x14ac:dyDescent="0.3">
      <c r="D149" s="137"/>
      <c r="E149" s="137"/>
    </row>
    <row r="150" spans="4:5" x14ac:dyDescent="0.3">
      <c r="D150" s="34"/>
      <c r="E150" s="22"/>
    </row>
    <row r="151" spans="4:5" x14ac:dyDescent="0.3">
      <c r="D151" s="34"/>
      <c r="E151" s="22"/>
    </row>
    <row r="152" spans="4:5" x14ac:dyDescent="0.3">
      <c r="D152" s="35"/>
      <c r="E152" s="22"/>
    </row>
  </sheetData>
  <mergeCells count="14">
    <mergeCell ref="B111:C111"/>
    <mergeCell ref="D149:E149"/>
    <mergeCell ref="B89:C89"/>
    <mergeCell ref="B95:C95"/>
    <mergeCell ref="B105:C105"/>
    <mergeCell ref="H110:I110"/>
    <mergeCell ref="B12:C12"/>
    <mergeCell ref="B14:C14"/>
    <mergeCell ref="B25:C25"/>
    <mergeCell ref="B37:C37"/>
    <mergeCell ref="B49:C49"/>
    <mergeCell ref="B59:C59"/>
    <mergeCell ref="B71:C71"/>
    <mergeCell ref="B77:C7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zoomScale="85" zoomScaleNormal="85" workbookViewId="0"/>
  </sheetViews>
  <sheetFormatPr baseColWidth="10" defaultRowHeight="14.4" x14ac:dyDescent="0.3"/>
  <cols>
    <col min="1" max="1" width="61.88671875" customWidth="1"/>
    <col min="2" max="2" width="9.6640625" customWidth="1"/>
    <col min="3" max="3" width="17.6640625" customWidth="1"/>
  </cols>
  <sheetData>
    <row r="1" spans="1:4" x14ac:dyDescent="0.3">
      <c r="A1" s="50" t="s">
        <v>251</v>
      </c>
      <c r="B1" s="50" t="s">
        <v>200</v>
      </c>
      <c r="C1" s="50" t="s">
        <v>2</v>
      </c>
      <c r="D1" s="50" t="s">
        <v>3</v>
      </c>
    </row>
    <row r="2" spans="1:4" x14ac:dyDescent="0.3">
      <c r="A2" s="108" t="s">
        <v>201</v>
      </c>
      <c r="B2" s="72"/>
      <c r="C2" s="38">
        <v>1.9999999999999999E-6</v>
      </c>
      <c r="D2" s="96">
        <v>1.8028583864492168E-14</v>
      </c>
    </row>
    <row r="3" spans="1:4" x14ac:dyDescent="0.3">
      <c r="A3" s="109" t="s">
        <v>202</v>
      </c>
      <c r="B3" s="110" t="s">
        <v>203</v>
      </c>
      <c r="C3" s="111">
        <v>9.9999999999999995E-7</v>
      </c>
      <c r="D3" s="112">
        <v>9.0142919322460839E-15</v>
      </c>
    </row>
    <row r="4" spans="1:4" x14ac:dyDescent="0.3">
      <c r="A4" s="113" t="s">
        <v>204</v>
      </c>
      <c r="B4" s="114" t="s">
        <v>205</v>
      </c>
      <c r="C4" s="46">
        <v>9.9999999999999995E-7</v>
      </c>
      <c r="D4" s="115">
        <v>9.0142919322460839E-15</v>
      </c>
    </row>
    <row r="5" spans="1:4" x14ac:dyDescent="0.3">
      <c r="A5" s="116" t="s">
        <v>206</v>
      </c>
      <c r="B5" s="116"/>
      <c r="C5" s="77">
        <v>109339762.89000599</v>
      </c>
      <c r="D5" s="78">
        <v>0.98562054249308084</v>
      </c>
    </row>
    <row r="6" spans="1:4" x14ac:dyDescent="0.3">
      <c r="A6" s="117" t="s">
        <v>207</v>
      </c>
      <c r="B6" s="118" t="s">
        <v>208</v>
      </c>
      <c r="C6" s="79">
        <v>105339762.89</v>
      </c>
      <c r="D6" s="80">
        <v>0.94956337476404251</v>
      </c>
    </row>
    <row r="7" spans="1:4" x14ac:dyDescent="0.3">
      <c r="A7" s="117" t="s">
        <v>209</v>
      </c>
      <c r="B7" s="118" t="s">
        <v>210</v>
      </c>
      <c r="C7" s="111">
        <v>9.9999999999999995E-7</v>
      </c>
      <c r="D7" s="80">
        <v>9.0142919322460839E-15</v>
      </c>
    </row>
    <row r="8" spans="1:4" x14ac:dyDescent="0.3">
      <c r="A8" s="119" t="s">
        <v>211</v>
      </c>
      <c r="B8" s="118" t="s">
        <v>212</v>
      </c>
      <c r="C8" s="111">
        <v>9.9999999999999995E-7</v>
      </c>
      <c r="D8" s="80">
        <v>9.0142919322460839E-15</v>
      </c>
    </row>
    <row r="9" spans="1:4" x14ac:dyDescent="0.3">
      <c r="A9" s="119" t="s">
        <v>213</v>
      </c>
      <c r="B9" s="118" t="s">
        <v>214</v>
      </c>
      <c r="C9" s="111">
        <v>4000000</v>
      </c>
      <c r="D9" s="80">
        <v>3.6057167728984339E-2</v>
      </c>
    </row>
    <row r="10" spans="1:4" x14ac:dyDescent="0.3">
      <c r="A10" s="119" t="s">
        <v>215</v>
      </c>
      <c r="B10" s="118" t="s">
        <v>216</v>
      </c>
      <c r="C10" s="111">
        <v>9.9999999999999995E-7</v>
      </c>
      <c r="D10" s="80">
        <v>9.0142919322460839E-15</v>
      </c>
    </row>
    <row r="11" spans="1:4" x14ac:dyDescent="0.3">
      <c r="A11" s="19" t="s">
        <v>217</v>
      </c>
      <c r="B11" s="118" t="s">
        <v>218</v>
      </c>
      <c r="C11" s="111">
        <v>9.9999999999999995E-7</v>
      </c>
      <c r="D11" s="80">
        <v>9.0142919322460839E-15</v>
      </c>
    </row>
    <row r="12" spans="1:4" x14ac:dyDescent="0.3">
      <c r="A12" s="119" t="s">
        <v>219</v>
      </c>
      <c r="B12" s="118" t="s">
        <v>220</v>
      </c>
      <c r="C12" s="111">
        <v>9.9999999999999995E-7</v>
      </c>
      <c r="D12" s="80">
        <v>9.0142919322460839E-15</v>
      </c>
    </row>
    <row r="13" spans="1:4" x14ac:dyDescent="0.3">
      <c r="A13" s="119" t="s">
        <v>221</v>
      </c>
      <c r="B13" s="118" t="s">
        <v>222</v>
      </c>
      <c r="C13" s="111">
        <v>9.9999999999999995E-7</v>
      </c>
      <c r="D13" s="80">
        <v>9.0142919322460839E-15</v>
      </c>
    </row>
    <row r="14" spans="1:4" x14ac:dyDescent="0.3">
      <c r="A14" s="42" t="s">
        <v>223</v>
      </c>
      <c r="B14" s="120"/>
      <c r="C14" s="77">
        <v>1595184.3600020001</v>
      </c>
      <c r="D14" s="78">
        <v>1.4379457506811162E-2</v>
      </c>
    </row>
    <row r="15" spans="1:4" x14ac:dyDescent="0.3">
      <c r="A15" s="119" t="s">
        <v>224</v>
      </c>
      <c r="B15" s="118" t="s">
        <v>225</v>
      </c>
      <c r="C15" s="111">
        <v>9.9999999999999995E-7</v>
      </c>
      <c r="D15" s="80">
        <v>9.0142919322460839E-15</v>
      </c>
    </row>
    <row r="16" spans="1:4" x14ac:dyDescent="0.3">
      <c r="A16" s="117" t="s">
        <v>226</v>
      </c>
      <c r="B16" s="118" t="s">
        <v>227</v>
      </c>
      <c r="C16" s="111">
        <v>1595184.36</v>
      </c>
      <c r="D16" s="80">
        <v>1.4379457506793135E-2</v>
      </c>
    </row>
    <row r="17" spans="1:4" x14ac:dyDescent="0.3">
      <c r="A17" s="119" t="s">
        <v>228</v>
      </c>
      <c r="B17" s="118" t="s">
        <v>229</v>
      </c>
      <c r="C17" s="111">
        <v>9.9999999999999995E-7</v>
      </c>
      <c r="D17" s="80">
        <v>9.0142919322460839E-15</v>
      </c>
    </row>
    <row r="18" spans="1:4" x14ac:dyDescent="0.3">
      <c r="A18" s="42" t="s">
        <v>230</v>
      </c>
      <c r="B18" s="120"/>
      <c r="C18" s="77">
        <v>1.9999999999999999E-6</v>
      </c>
      <c r="D18" s="78">
        <v>1.8028583864492168E-14</v>
      </c>
    </row>
    <row r="19" spans="1:4" x14ac:dyDescent="0.3">
      <c r="A19" s="119" t="s">
        <v>231</v>
      </c>
      <c r="B19" s="118" t="s">
        <v>232</v>
      </c>
      <c r="C19" s="111">
        <v>9.9999999999999995E-7</v>
      </c>
      <c r="D19" s="80">
        <v>9.0142919322460839E-15</v>
      </c>
    </row>
    <row r="20" spans="1:4" x14ac:dyDescent="0.3">
      <c r="A20" s="24" t="s">
        <v>233</v>
      </c>
      <c r="B20" s="121" t="s">
        <v>234</v>
      </c>
      <c r="C20" s="46">
        <v>9.9999999999999995E-7</v>
      </c>
      <c r="D20" s="122">
        <v>9.0142919322460839E-15</v>
      </c>
    </row>
    <row r="21" spans="1:4" x14ac:dyDescent="0.3">
      <c r="A21" s="42" t="s">
        <v>235</v>
      </c>
      <c r="B21" s="120"/>
      <c r="C21" s="77">
        <v>3.9999999999999998E-6</v>
      </c>
      <c r="D21" s="78">
        <v>3.6057167728984335E-14</v>
      </c>
    </row>
    <row r="22" spans="1:4" x14ac:dyDescent="0.3">
      <c r="A22" s="117" t="s">
        <v>7</v>
      </c>
      <c r="B22" s="118" t="s">
        <v>236</v>
      </c>
      <c r="C22" s="111">
        <v>9.9999999999999995E-7</v>
      </c>
      <c r="D22" s="80">
        <v>9.0142919322460839E-15</v>
      </c>
    </row>
    <row r="23" spans="1:4" x14ac:dyDescent="0.3">
      <c r="A23" s="119" t="s">
        <v>237</v>
      </c>
      <c r="B23" s="118" t="s">
        <v>238</v>
      </c>
      <c r="C23" s="111">
        <v>9.9999999999999995E-7</v>
      </c>
      <c r="D23" s="80">
        <v>9.0142919322460839E-15</v>
      </c>
    </row>
    <row r="24" spans="1:4" x14ac:dyDescent="0.3">
      <c r="A24" s="19" t="s">
        <v>239</v>
      </c>
      <c r="B24" s="118" t="s">
        <v>240</v>
      </c>
      <c r="C24" s="111">
        <v>9.9999999999999995E-7</v>
      </c>
      <c r="D24" s="80">
        <v>9.0142919322460839E-15</v>
      </c>
    </row>
    <row r="25" spans="1:4" x14ac:dyDescent="0.3">
      <c r="A25" s="119" t="s">
        <v>241</v>
      </c>
      <c r="B25" s="118" t="s">
        <v>242</v>
      </c>
      <c r="C25" s="111">
        <v>9.9999999999999995E-7</v>
      </c>
      <c r="D25" s="80">
        <v>9.0142919322460839E-15</v>
      </c>
    </row>
    <row r="26" spans="1:4" x14ac:dyDescent="0.3">
      <c r="A26" s="42" t="s">
        <v>243</v>
      </c>
      <c r="B26" s="120"/>
      <c r="C26" s="77">
        <v>9.9999999999999995E-7</v>
      </c>
      <c r="D26" s="78">
        <v>9.0142919322460839E-15</v>
      </c>
    </row>
    <row r="27" spans="1:4" x14ac:dyDescent="0.3">
      <c r="A27" s="24" t="s">
        <v>244</v>
      </c>
      <c r="B27" s="121" t="s">
        <v>245</v>
      </c>
      <c r="C27" s="46">
        <v>9.9999999999999995E-7</v>
      </c>
      <c r="D27" s="122">
        <v>9.0142919322460839E-15</v>
      </c>
    </row>
    <row r="28" spans="1:4" x14ac:dyDescent="0.3">
      <c r="A28" s="123" t="s">
        <v>246</v>
      </c>
      <c r="B28" s="72" t="s">
        <v>247</v>
      </c>
      <c r="C28" s="38">
        <v>9.9999999999999995E-7</v>
      </c>
      <c r="D28" s="124">
        <v>9.0142919322460839E-15</v>
      </c>
    </row>
    <row r="29" spans="1:4" x14ac:dyDescent="0.3">
      <c r="A29" s="65" t="s">
        <v>248</v>
      </c>
      <c r="B29" s="72" t="s">
        <v>249</v>
      </c>
      <c r="C29" s="38">
        <v>9.9999999999999995E-7</v>
      </c>
      <c r="D29" s="124">
        <v>9.0142919322460839E-15</v>
      </c>
    </row>
    <row r="30" spans="1:4" x14ac:dyDescent="0.3">
      <c r="A30" s="123" t="s">
        <v>199</v>
      </c>
      <c r="B30" s="72" t="s">
        <v>250</v>
      </c>
      <c r="C30" s="38">
        <v>9.9999999999999995E-7</v>
      </c>
      <c r="D30" s="124">
        <v>9.0142919322460839E-15</v>
      </c>
    </row>
    <row r="31" spans="1:4" x14ac:dyDescent="0.3">
      <c r="A31" s="50" t="s">
        <v>9</v>
      </c>
      <c r="B31" s="50"/>
      <c r="C31" s="55">
        <f>+C5+C14</f>
        <v>110934947.25000799</v>
      </c>
      <c r="D31" s="56">
        <v>1.0000000000000007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showGridLines="0" workbookViewId="0"/>
  </sheetViews>
  <sheetFormatPr baseColWidth="10" defaultRowHeight="14.4" x14ac:dyDescent="0.3"/>
  <cols>
    <col min="1" max="1" width="43.5546875" customWidth="1"/>
    <col min="2" max="2" width="19.33203125" customWidth="1"/>
    <col min="3" max="3" width="12.88671875" customWidth="1"/>
  </cols>
  <sheetData>
    <row r="1" spans="1:3" x14ac:dyDescent="0.3">
      <c r="A1" s="50" t="s">
        <v>1</v>
      </c>
      <c r="B1" s="50" t="s">
        <v>2</v>
      </c>
      <c r="C1" s="50" t="s">
        <v>3</v>
      </c>
    </row>
    <row r="2" spans="1:3" x14ac:dyDescent="0.3">
      <c r="A2" s="57" t="s">
        <v>4</v>
      </c>
      <c r="B2" s="131">
        <v>61955632.969999999</v>
      </c>
      <c r="C2" s="52">
        <v>0.55848616243876603</v>
      </c>
    </row>
    <row r="3" spans="1:3" x14ac:dyDescent="0.3">
      <c r="A3" s="128" t="s">
        <v>5</v>
      </c>
      <c r="B3" s="103">
        <v>38469314.280000001</v>
      </c>
      <c r="C3" s="54">
        <v>0.34677362935330242</v>
      </c>
    </row>
    <row r="4" spans="1:3" x14ac:dyDescent="0.3">
      <c r="A4" s="57" t="s">
        <v>6</v>
      </c>
      <c r="B4" s="77">
        <v>10000000</v>
      </c>
      <c r="C4" s="52">
        <v>9.014291932247627E-2</v>
      </c>
    </row>
    <row r="5" spans="1:3" x14ac:dyDescent="0.3">
      <c r="A5" s="128" t="s">
        <v>7</v>
      </c>
      <c r="B5" s="132">
        <v>510000</v>
      </c>
      <c r="C5" s="54">
        <v>4.5972888854462898E-3</v>
      </c>
    </row>
    <row r="6" spans="1:3" x14ac:dyDescent="0.3">
      <c r="A6" s="57" t="s">
        <v>8</v>
      </c>
      <c r="B6" s="45">
        <v>9.9999999999999995E-7</v>
      </c>
      <c r="C6" s="52">
        <v>9.0142919322476253E-15</v>
      </c>
    </row>
    <row r="7" spans="1:3" x14ac:dyDescent="0.3">
      <c r="A7" s="50" t="s">
        <v>9</v>
      </c>
      <c r="B7" s="59">
        <f>SUM(B2:B6)</f>
        <v>110934947.250001</v>
      </c>
      <c r="C7" s="5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</vt:lpstr>
      <vt:lpstr>CE</vt:lpstr>
      <vt:lpstr>CFF</vt:lpstr>
      <vt:lpstr>CFG</vt:lpstr>
      <vt:lpstr>COG</vt:lpstr>
      <vt:lpstr>CP</vt:lpstr>
      <vt:lpstr>CTG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Yaneth Aguilar Veliz</dc:creator>
  <cp:lastModifiedBy>Yaneth Aguilar Veliz</cp:lastModifiedBy>
  <dcterms:created xsi:type="dcterms:W3CDTF">2016-08-08T19:39:29Z</dcterms:created>
  <dcterms:modified xsi:type="dcterms:W3CDTF">2016-09-29T20:31:17Z</dcterms:modified>
</cp:coreProperties>
</file>