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240" windowWidth="23016" windowHeight="8532" activeTab="3"/>
  </bookViews>
  <sheets>
    <sheet name="CA" sheetId="5" r:id="rId1"/>
    <sheet name="CE" sheetId="2" r:id="rId2"/>
    <sheet name="CFF" sheetId="6" r:id="rId3"/>
    <sheet name="CFG" sheetId="7" r:id="rId4"/>
    <sheet name="COG" sheetId="3" r:id="rId5"/>
    <sheet name="CP" sheetId="8" r:id="rId6"/>
    <sheet name="CTG" sheetId="1" r:id="rId7"/>
  </sheets>
  <definedNames>
    <definedName name="_xlnm._FilterDatabase" localSheetId="0" hidden="1">CA!$A$2:$C$2</definedName>
  </definedNames>
  <calcPr calcId="144525"/>
</workbook>
</file>

<file path=xl/calcChain.xml><?xml version="1.0" encoding="utf-8"?>
<calcChain xmlns="http://schemas.openxmlformats.org/spreadsheetml/2006/main">
  <c r="C13" i="5" l="1"/>
  <c r="C12" i="5"/>
  <c r="C11" i="5"/>
  <c r="C10" i="5"/>
  <c r="C9" i="5"/>
  <c r="C8" i="5"/>
  <c r="C7" i="5"/>
  <c r="C6" i="5"/>
  <c r="C5" i="5"/>
  <c r="C4" i="5"/>
  <c r="C3" i="5"/>
  <c r="B13" i="5"/>
  <c r="C10" i="6" l="1"/>
  <c r="C2" i="6"/>
  <c r="B14" i="6"/>
  <c r="C11" i="6" s="1"/>
  <c r="B10" i="6"/>
  <c r="B2" i="6"/>
  <c r="C3" i="6" l="1"/>
  <c r="C8" i="6"/>
  <c r="C26" i="8"/>
  <c r="C21" i="8"/>
  <c r="C18" i="8"/>
  <c r="C14" i="8"/>
  <c r="C5" i="8"/>
  <c r="C2" i="8"/>
  <c r="B29" i="7"/>
  <c r="B19" i="7"/>
  <c r="B11" i="7"/>
  <c r="B2" i="7"/>
  <c r="D10" i="3"/>
  <c r="D9" i="3"/>
  <c r="B25" i="2"/>
  <c r="B21" i="2"/>
  <c r="B12" i="2"/>
  <c r="B3" i="2"/>
  <c r="B34" i="7" l="1"/>
  <c r="C27" i="7" s="1"/>
  <c r="B20" i="2"/>
  <c r="B2" i="2"/>
  <c r="C31" i="7" l="1"/>
  <c r="C24" i="7"/>
  <c r="C25" i="7"/>
  <c r="C3" i="7"/>
  <c r="C8" i="7"/>
  <c r="C14" i="7"/>
  <c r="C6" i="7"/>
  <c r="C7" i="7"/>
  <c r="C13" i="7"/>
  <c r="C18" i="7"/>
  <c r="C20" i="7"/>
  <c r="C21" i="7"/>
  <c r="C26" i="7"/>
  <c r="C32" i="7"/>
  <c r="C10" i="7"/>
  <c r="C28" i="7"/>
  <c r="C12" i="7"/>
  <c r="C30" i="7"/>
  <c r="C17" i="7"/>
  <c r="C5" i="7"/>
  <c r="C23" i="7"/>
  <c r="C15" i="7"/>
  <c r="C33" i="7"/>
  <c r="C16" i="7"/>
  <c r="C4" i="7"/>
  <c r="C22" i="7"/>
  <c r="C9" i="7"/>
  <c r="B29" i="2"/>
  <c r="C31" i="8"/>
  <c r="D24" i="8" l="1"/>
  <c r="D27" i="8"/>
  <c r="D26" i="8" s="1"/>
  <c r="D22" i="8"/>
  <c r="D16" i="8"/>
  <c r="D11" i="8"/>
  <c r="D7" i="8"/>
  <c r="D25" i="8"/>
  <c r="D20" i="8"/>
  <c r="D15" i="8"/>
  <c r="D10" i="8"/>
  <c r="D6" i="8"/>
  <c r="D19" i="8"/>
  <c r="D18" i="8" s="1"/>
  <c r="D13" i="8"/>
  <c r="D9" i="8"/>
  <c r="D4" i="8"/>
  <c r="D23" i="8"/>
  <c r="D17" i="8"/>
  <c r="D12" i="8"/>
  <c r="D8" i="8"/>
  <c r="D3" i="8"/>
  <c r="D2" i="8" s="1"/>
  <c r="C19" i="7"/>
  <c r="C29" i="7"/>
  <c r="C11" i="7"/>
  <c r="C2" i="7"/>
  <c r="C28" i="2"/>
  <c r="C23" i="2"/>
  <c r="C17" i="2"/>
  <c r="C13" i="2"/>
  <c r="C8" i="2"/>
  <c r="C4" i="2"/>
  <c r="C27" i="2"/>
  <c r="C22" i="2"/>
  <c r="C16" i="2"/>
  <c r="C11" i="2"/>
  <c r="C7" i="2"/>
  <c r="C26" i="2"/>
  <c r="C19" i="2"/>
  <c r="C15" i="2"/>
  <c r="C10" i="2"/>
  <c r="C6" i="2"/>
  <c r="C24" i="2"/>
  <c r="C18" i="2"/>
  <c r="C14" i="2"/>
  <c r="C9" i="2"/>
  <c r="C5" i="2"/>
  <c r="D119" i="3"/>
  <c r="D14" i="8" l="1"/>
  <c r="D5" i="8"/>
  <c r="D31" i="8" s="1"/>
  <c r="D21" i="8"/>
  <c r="C34" i="7"/>
  <c r="E117" i="3"/>
  <c r="E113" i="3"/>
  <c r="E116" i="3"/>
  <c r="E112" i="3"/>
  <c r="E115" i="3"/>
  <c r="D11" i="3"/>
  <c r="E118" i="3"/>
  <c r="E114" i="3"/>
  <c r="C25" i="2"/>
  <c r="C21" i="2"/>
  <c r="C12" i="2"/>
  <c r="C3" i="2"/>
  <c r="D75" i="3"/>
  <c r="E119" i="3" l="1"/>
  <c r="E73" i="3"/>
  <c r="E72" i="3"/>
  <c r="E74" i="3"/>
  <c r="C20" i="2"/>
  <c r="C2" i="2"/>
  <c r="D93" i="3"/>
  <c r="D87" i="3"/>
  <c r="D69" i="3"/>
  <c r="D57" i="3"/>
  <c r="D47" i="3"/>
  <c r="D35" i="3"/>
  <c r="D23" i="3"/>
  <c r="B7" i="1"/>
  <c r="C5" i="1" l="1"/>
  <c r="C4" i="1"/>
  <c r="C3" i="1"/>
  <c r="C6" i="1"/>
  <c r="C2" i="1"/>
  <c r="E92" i="3"/>
  <c r="E91" i="3"/>
  <c r="E90" i="3"/>
  <c r="D8" i="3"/>
  <c r="E83" i="3"/>
  <c r="E79" i="3"/>
  <c r="E86" i="3"/>
  <c r="E82" i="3"/>
  <c r="E78" i="3"/>
  <c r="E85" i="3"/>
  <c r="E81" i="3"/>
  <c r="D7" i="3"/>
  <c r="E84" i="3"/>
  <c r="E80" i="3"/>
  <c r="E75" i="3"/>
  <c r="E67" i="3"/>
  <c r="E63" i="3"/>
  <c r="E66" i="3"/>
  <c r="E62" i="3"/>
  <c r="D6" i="3"/>
  <c r="E65" i="3"/>
  <c r="E61" i="3"/>
  <c r="E68" i="3"/>
  <c r="E64" i="3"/>
  <c r="E60" i="3"/>
  <c r="E53" i="3"/>
  <c r="E52" i="3"/>
  <c r="E55" i="3"/>
  <c r="E51" i="3"/>
  <c r="E54" i="3"/>
  <c r="E50" i="3"/>
  <c r="E56" i="3"/>
  <c r="E43" i="3"/>
  <c r="E39" i="3"/>
  <c r="D5" i="3"/>
  <c r="E46" i="3"/>
  <c r="E38" i="3"/>
  <c r="E45" i="3"/>
  <c r="E41" i="3"/>
  <c r="E44" i="3"/>
  <c r="E40" i="3"/>
  <c r="E42" i="3"/>
  <c r="E33" i="3"/>
  <c r="E32" i="3"/>
  <c r="E28" i="3"/>
  <c r="E31" i="3"/>
  <c r="E27" i="3"/>
  <c r="E34" i="3"/>
  <c r="E30" i="3"/>
  <c r="E26" i="3"/>
  <c r="D4" i="3"/>
  <c r="E29" i="3"/>
  <c r="G122" i="3"/>
  <c r="I122" i="3" s="1"/>
  <c r="E20" i="3"/>
  <c r="E16" i="3"/>
  <c r="D3" i="3"/>
  <c r="E19" i="3"/>
  <c r="E15" i="3"/>
  <c r="E22" i="3"/>
  <c r="E18" i="3"/>
  <c r="E21" i="3"/>
  <c r="E17" i="3"/>
  <c r="C29" i="2"/>
  <c r="C7" i="1" l="1"/>
  <c r="E93" i="3"/>
  <c r="E87" i="3"/>
  <c r="E69" i="3"/>
  <c r="E57" i="3"/>
  <c r="E47" i="3"/>
  <c r="E35" i="3"/>
  <c r="D12" i="3"/>
  <c r="E23" i="3"/>
  <c r="E10" i="3" l="1"/>
  <c r="E6" i="3"/>
  <c r="E9" i="3"/>
  <c r="E5" i="3"/>
  <c r="E8" i="3"/>
  <c r="E4" i="3"/>
  <c r="E11" i="3"/>
  <c r="E7" i="3"/>
  <c r="E3" i="3"/>
  <c r="E12" i="3" l="1"/>
</calcChain>
</file>

<file path=xl/sharedStrings.xml><?xml version="1.0" encoding="utf-8"?>
<sst xmlns="http://schemas.openxmlformats.org/spreadsheetml/2006/main" count="304" uniqueCount="254">
  <si>
    <t>CFF</t>
  </si>
  <si>
    <t>CTG</t>
  </si>
  <si>
    <t>Importe</t>
  </si>
  <si>
    <t>%</t>
  </si>
  <si>
    <t>Gasto Corriente</t>
  </si>
  <si>
    <t>Gasto de Capital</t>
  </si>
  <si>
    <t>Amortización de la Deuda y Disminución de Pasivos</t>
  </si>
  <si>
    <t>Pensiones y Jubilaciones</t>
  </si>
  <si>
    <t>Participaciones</t>
  </si>
  <si>
    <t>Total</t>
  </si>
  <si>
    <t>CE</t>
  </si>
  <si>
    <t>Gastos</t>
  </si>
  <si>
    <t>Gastos Corrientes</t>
  </si>
  <si>
    <t>Gastos de Consumo de los Entes del Gobierno General/ Gastos de Explotación de las Entidades Empresariales</t>
  </si>
  <si>
    <t>Prestaciones de la Seguridad Social</t>
  </si>
  <si>
    <t>Gastos de la Propiedad</t>
  </si>
  <si>
    <t>Subsidios y Subvenciones a Empresas</t>
  </si>
  <si>
    <t>Transferencias, Asignaciones y Donativos Corrientes Otorgados</t>
  </si>
  <si>
    <t>Impuestos Sobre los Ingresos, la Riqueza y Otros a las Entidades Empresariales Públicas</t>
  </si>
  <si>
    <t>Provisiones y Otras Estimaciones</t>
  </si>
  <si>
    <t>Gastos de Capital</t>
  </si>
  <si>
    <t>Construcciones en Proceso</t>
  </si>
  <si>
    <t>Activos Fijos (Formación Bruta de Capital Fijo)</t>
  </si>
  <si>
    <t>Incremento de Existencias</t>
  </si>
  <si>
    <t>Objetos de Valor</t>
  </si>
  <si>
    <t>Activos no Producidos</t>
  </si>
  <si>
    <t>Transferencias, Asignaciones y Donativos de Capital Otorgados</t>
  </si>
  <si>
    <t>Inversiones Financieras Realizadas con Fines de Política Económica</t>
  </si>
  <si>
    <t>Financiamiento</t>
  </si>
  <si>
    <t>Fuentes Financieras</t>
  </si>
  <si>
    <t>Disminución de Activos Financieros</t>
  </si>
  <si>
    <t>Incremento de Pasivos</t>
  </si>
  <si>
    <t>Incremento del Patrimonio</t>
  </si>
  <si>
    <t>Aplicaciones Financieras (Usos)</t>
  </si>
  <si>
    <t>Incremento de Activos Financieros</t>
  </si>
  <si>
    <t>Disminución de Pasivos</t>
  </si>
  <si>
    <t>Disminución de Patrimonio</t>
  </si>
  <si>
    <t>Capítulo</t>
  </si>
  <si>
    <t>COG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</si>
  <si>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</si>
  <si>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</si>
  <si>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</si>
  <si>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</si>
  <si>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</si>
  <si>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 xml:space="preserve">Inversión Pública </t>
  </si>
  <si>
    <t>Inversiones Financieras y Otras Provisiones</t>
  </si>
  <si>
    <t>Participaciones y Aportaciones</t>
  </si>
  <si>
    <t xml:space="preserve">Deuda Pública </t>
  </si>
  <si>
    <t xml:space="preserve">Total </t>
  </si>
  <si>
    <t>1000 Servicios Personales</t>
  </si>
  <si>
    <t>Capítulo 1000</t>
  </si>
  <si>
    <t>Plazas</t>
  </si>
  <si>
    <t>Costo Anual Promedio por Plaza</t>
  </si>
  <si>
    <t>Número de Policías</t>
  </si>
  <si>
    <t>Municipales</t>
  </si>
  <si>
    <t>Estatales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</si>
  <si>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</si>
  <si>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</si>
  <si>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</si>
  <si>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</si>
  <si>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</si>
  <si>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</si>
  <si>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</si>
  <si>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Impuesto Sobre Nóminas y Otros que se Deriven de una Relación Laboral</t>
  </si>
  <si>
    <t>Total Capítulo 1000</t>
  </si>
  <si>
    <t>2000 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</si>
  <si>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</si>
  <si>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</si>
  <si>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</si>
  <si>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</si>
  <si>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</si>
  <si>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</si>
  <si>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</si>
  <si>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</si>
  <si>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</si>
  <si>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Total Capítulo 2000</t>
  </si>
  <si>
    <t>3000 Servicios Generales</t>
  </si>
  <si>
    <t xml:space="preserve">Servicios Básicos 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</si>
  <si>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</si>
  <si>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</si>
  <si>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</si>
  <si>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</si>
  <si>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</si>
  <si>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 xml:space="preserve">Servicios de Traslado y Viáticos </t>
  </si>
  <si>
    <t>Servicios Oficiales</t>
  </si>
  <si>
    <t>Otros Servicios Generales</t>
  </si>
  <si>
    <t>Total Capítulo 3000</t>
  </si>
  <si>
    <t>Difusión por Radio, Televisión y Otros Medios de Mensajes sobre Programas y Actividades Gubernamentales</t>
  </si>
  <si>
    <t>Difusión por Radio, Televisión y Otros Medios de Mensajes  Comerciales para Promover la Venta de Bienes o Servicios</t>
  </si>
  <si>
    <t>Servicios de Creatividad, Preproducción y Producción de Publicidad, Excepto Internet</t>
  </si>
  <si>
    <t>Servicios de Revelado de Fotografías</t>
  </si>
  <si>
    <t>Servicios de la Industria Fílmica, del Sonido y del Video</t>
  </si>
  <si>
    <t>Servicio de Creación y Difusión de Contenido Exclusivamente a través de Internet</t>
  </si>
  <si>
    <t>Otros Servicios de Información</t>
  </si>
  <si>
    <t>Total Rubro 3600</t>
  </si>
  <si>
    <t>4000 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</si>
  <si>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</si>
  <si>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</si>
  <si>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</si>
  <si>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</si>
  <si>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</si>
  <si>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</si>
  <si>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Donativos</t>
  </si>
  <si>
    <t>Transferencias al Exterior</t>
  </si>
  <si>
    <t>Total Capítulo 4000</t>
  </si>
  <si>
    <t>Pensiones</t>
  </si>
  <si>
    <t>Jubilaciones</t>
  </si>
  <si>
    <t>Otras Pensiones y Jubilaciones</t>
  </si>
  <si>
    <t>Total Rubro 4500</t>
  </si>
  <si>
    <t>5000 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</si>
  <si>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</si>
  <si>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</si>
  <si>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</si>
  <si>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</si>
  <si>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</si>
  <si>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</si>
  <si>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</si>
  <si>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</si>
  <si>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</si>
  <si>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Total Capítulo 5000</t>
  </si>
  <si>
    <t xml:space="preserve">6000 Inversión Pública </t>
  </si>
  <si>
    <t>Obra Pública en Bienes de Dominio Público</t>
  </si>
  <si>
    <t>Obra Pública en Bienes Propios</t>
  </si>
  <si>
    <t>Proyectos Productivos y Acciones de Fomento</t>
  </si>
  <si>
    <t>Total Capítulo 6000</t>
  </si>
  <si>
    <t>7000 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</si>
  <si>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</si>
  <si>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</si>
  <si>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</si>
  <si>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</si>
  <si>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</si>
  <si>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</si>
  <si>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</si>
  <si>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Total Capítulo 7000</t>
  </si>
  <si>
    <t>8000 Participaciones y Aportaciones</t>
  </si>
  <si>
    <t>Aportaciones</t>
  </si>
  <si>
    <t>Convenios</t>
  </si>
  <si>
    <t>Total Capítulo 8000</t>
  </si>
  <si>
    <t xml:space="preserve">9000 Deuda Pública 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</si>
  <si>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</si>
  <si>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</si>
  <si>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</si>
  <si>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</si>
  <si>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</si>
  <si>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</si>
  <si>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</si>
  <si>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Capítulo 9000</t>
  </si>
  <si>
    <t>CA</t>
  </si>
  <si>
    <t>Órgano Ejecutivo Municipal (Ayuntamiento)</t>
  </si>
  <si>
    <t>Presidencia</t>
  </si>
  <si>
    <t>Cabildo</t>
  </si>
  <si>
    <t>Seguridad Pública</t>
  </si>
  <si>
    <t>Obras Públicas</t>
  </si>
  <si>
    <t>Secretaría del Ayuntamiento</t>
  </si>
  <si>
    <t>Desarrollo Social</t>
  </si>
  <si>
    <t>Tesorería</t>
  </si>
  <si>
    <t>Salud</t>
  </si>
  <si>
    <t>Educación</t>
  </si>
  <si>
    <t>Gastos Generales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</si>
  <si>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</si>
  <si>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</si>
  <si>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</si>
  <si>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</si>
  <si>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</si>
  <si>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</si>
  <si>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CFG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</si>
  <si>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</si>
  <si>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</si>
  <si>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</si>
  <si>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</si>
  <si>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</si>
  <si>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</si>
  <si>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</si>
  <si>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</si>
  <si>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Protección Ambiental</t>
  </si>
  <si>
    <t>Vivienda y Servicios a la Comunidad</t>
  </si>
  <si>
    <t>Recreación, Cultura y Otras Manifestaciones Sociales</t>
  </si>
  <si>
    <t>Protección Social</t>
  </si>
  <si>
    <t>Otros Asuntos Sociales</t>
  </si>
  <si>
    <t>Desarrollo Económico</t>
  </si>
  <si>
    <t>Asuntos Económicos, Comerciales y Labores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</si>
  <si>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</si>
  <si>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</si>
  <si>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</si>
  <si>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</si>
  <si>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</si>
  <si>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</si>
  <si>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</si>
  <si>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 xml:space="preserve">Otras Industrias  y Otros Asuntos Económicos </t>
  </si>
  <si>
    <t>Otras no Clasificadas en Funciones Anteriores</t>
  </si>
  <si>
    <t>Transacciones de la Deuda Pública/Costo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</si>
  <si>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</si>
  <si>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</si>
  <si>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</si>
  <si>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Tipología</t>
  </si>
  <si>
    <t>Subsidios: Sector Social y Privado o Entidades Federativas y Municipios</t>
  </si>
  <si>
    <t>Sujetos a Reglas de Operación</t>
  </si>
  <si>
    <t>S</t>
  </si>
  <si>
    <t>Otros Subsidios</t>
  </si>
  <si>
    <t>U</t>
  </si>
  <si>
    <t>Desempeño de las Funciones</t>
  </si>
  <si>
    <t>Prestación de Servicios Públicos</t>
  </si>
  <si>
    <t>E</t>
  </si>
  <si>
    <t>Provisión de Bienes Públicos</t>
  </si>
  <si>
    <t>B</t>
  </si>
  <si>
    <t>Planeación, Seguimiento y Evaluación de Políticas Públicas</t>
  </si>
  <si>
    <t>P</t>
  </si>
  <si>
    <t>Promoción y Fomento</t>
  </si>
  <si>
    <t>F</t>
  </si>
  <si>
    <t>Regulación y Supervisión</t>
  </si>
  <si>
    <t>G</t>
  </si>
  <si>
    <t>Funciones de las Fuerzas Armadas</t>
  </si>
  <si>
    <t>A</t>
  </si>
  <si>
    <t>Específicos</t>
  </si>
  <si>
    <t>R</t>
  </si>
  <si>
    <t>Proyectos de Inversión</t>
  </si>
  <si>
    <t>K</t>
  </si>
  <si>
    <t>Administrativos y de Apoyo</t>
  </si>
  <si>
    <t>Apoyo al Proceso Presupuestario y Para Mejorar la Eficiencia Institucional</t>
  </si>
  <si>
    <t>M</t>
  </si>
  <si>
    <t>Apoyo a la Función Pública y al Mejoramiento de la Gestión</t>
  </si>
  <si>
    <t>O</t>
  </si>
  <si>
    <t>Operaciones Ajenas</t>
  </si>
  <si>
    <t>W</t>
  </si>
  <si>
    <t>Compromisos</t>
  </si>
  <si>
    <t>Obligaciones de Cumplimiento de Resolución Jurisdiccional</t>
  </si>
  <si>
    <t>L</t>
  </si>
  <si>
    <t>Desastres Naturales</t>
  </si>
  <si>
    <t>N</t>
  </si>
  <si>
    <t>Obligaciones</t>
  </si>
  <si>
    <t>J</t>
  </si>
  <si>
    <t>Aportaciones a la Seguridad Social</t>
  </si>
  <si>
    <t>T</t>
  </si>
  <si>
    <t>Aportaciones a Fondos de Estabilización</t>
  </si>
  <si>
    <t>Y</t>
  </si>
  <si>
    <t>Aportaciones a Fondos de Inversión y Reestructura de Pensiones</t>
  </si>
  <si>
    <t>Z</t>
  </si>
  <si>
    <t>Programas de Gasto Federalizado (Gobierno Federal)</t>
  </si>
  <si>
    <t>Gasto Federalizado</t>
  </si>
  <si>
    <t>I</t>
  </si>
  <si>
    <t>Participaciones a Entidades Federativas y Municipios</t>
  </si>
  <si>
    <t>C</t>
  </si>
  <si>
    <t>Costo Financiero, Deuda o Apoyos a Deudores y Ahorradores de la Banca</t>
  </si>
  <si>
    <t>D</t>
  </si>
  <si>
    <t>H</t>
  </si>
  <si>
    <t>CP (Programas)</t>
  </si>
  <si>
    <t>Contraloría</t>
  </si>
  <si>
    <t>Pensionados y Jubilados</t>
  </si>
  <si>
    <t>No Etiquetado</t>
  </si>
  <si>
    <t>Otros Recursos de Libre Disposición</t>
  </si>
  <si>
    <t>Etiquetado</t>
  </si>
  <si>
    <t>Otros Recursos de Transferencias Federales Etiquetadas</t>
  </si>
  <si>
    <t>De $4,002.00 a $5,825.00 quincenales</t>
  </si>
  <si>
    <t>Sueldo del Personal de Seguridad Pública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</si>
</sst>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sz val="11"/>
      <color rgb="FF00B050"/>
      <name val="Calibri"/>
      <family val="2"/>
      <scheme val="minor"/>
    </font>
    <font>
      <sz val="10"/>
      <color indexed="8"/>
      <name val="MS Sans Serif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color rgb="FF000000"/>
      <name val="Calibri"/>
      <family val="2"/>
    </font>
    <font>
      <b/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rgb="FFFF0000"/>
      </patternFill>
    </fill>
    <fill>
      <patternFill patternType="solid">
        <fgColor rgb="FF4C8161"/>
        <bgColor indexed="64"/>
      </patternFill>
    </fill>
    <fill>
      <patternFill patternType="solid">
        <fgColor rgb="FFC7DBB7"/>
        <bgColor indexed="64"/>
      </patternFill>
    </fill>
  </fills>
  <borders count="15">
    <border>
      <left/>
      <right/>
      <top/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/>
      <diagonal/>
    </border>
    <border>
      <left/>
      <right/>
      <top style="thick">
        <color theme="0"/>
      </top>
      <bottom/>
      <diagonal/>
    </border>
    <border>
      <left/>
      <right style="thick">
        <color theme="0"/>
      </right>
      <top style="thick">
        <color theme="0"/>
      </top>
      <bottom/>
      <diagonal/>
    </border>
    <border>
      <left style="thick">
        <color theme="0"/>
      </left>
      <right/>
      <top/>
      <bottom style="thick">
        <color theme="0"/>
      </bottom>
      <diagonal/>
    </border>
    <border>
      <left/>
      <right/>
      <top/>
      <bottom style="thick">
        <color theme="0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 style="thick">
        <color theme="0"/>
      </left>
      <right/>
      <top/>
      <bottom/>
      <diagonal/>
    </border>
    <border>
      <left/>
      <right style="thick">
        <color theme="0"/>
      </right>
      <top/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  <border>
      <left style="thick">
        <color theme="0"/>
      </left>
      <right style="thick">
        <color theme="0"/>
      </right>
      <top/>
      <bottom/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</borders>
  <cellStyleXfs count="20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3" fillId="3" borderId="0" applyNumberFormat="0" applyBorder="0" applyAlignment="0" applyProtection="0"/>
    <xf numFmtId="0" fontId="3" fillId="4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6" fillId="0" borderId="0"/>
    <xf numFmtId="0" fontId="14" fillId="0" borderId="0"/>
    <xf numFmtId="0" fontId="1" fillId="0" borderId="0"/>
    <xf numFmtId="0" fontId="16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44" fontId="1" fillId="0" borderId="0" applyFont="0" applyFill="0" applyBorder="0" applyAlignment="0" applyProtection="0"/>
  </cellStyleXfs>
  <cellXfs count="179">
    <xf numFmtId="0" fontId="0" fillId="0" borderId="0" xfId="0"/>
    <xf numFmtId="0" fontId="0" fillId="0" borderId="0" xfId="0"/>
    <xf numFmtId="8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8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/>
    </xf>
    <xf numFmtId="10" fontId="4" fillId="0" borderId="0" xfId="0" applyNumberFormat="1" applyFont="1" applyBorder="1" applyAlignment="1">
      <alignment horizontal="right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justify" vertical="center"/>
    </xf>
    <xf numFmtId="8" fontId="0" fillId="0" borderId="0" xfId="0" applyNumberFormat="1" applyFont="1" applyBorder="1" applyAlignment="1">
      <alignment horizontal="right" vertical="center"/>
    </xf>
    <xf numFmtId="44" fontId="4" fillId="0" borderId="0" xfId="0" applyNumberFormat="1" applyFont="1" applyFill="1" applyBorder="1" applyAlignment="1">
      <alignment horizontal="center" vertical="center" wrapText="1"/>
    </xf>
    <xf numFmtId="9" fontId="9" fillId="2" borderId="0" xfId="0" applyNumberFormat="1" applyFont="1" applyFill="1" applyBorder="1" applyAlignment="1">
      <alignment horizontal="right" vertical="center"/>
    </xf>
    <xf numFmtId="0" fontId="0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Border="1"/>
    <xf numFmtId="0" fontId="3" fillId="0" borderId="0" xfId="0" applyFont="1" applyFill="1" applyBorder="1"/>
    <xf numFmtId="44" fontId="3" fillId="0" borderId="0" xfId="2" applyFont="1" applyFill="1" applyBorder="1" applyAlignment="1">
      <alignment horizontal="left" vertical="center" wrapText="1"/>
    </xf>
    <xf numFmtId="0" fontId="0" fillId="0" borderId="0" xfId="0" applyFont="1" applyFill="1" applyBorder="1"/>
    <xf numFmtId="0" fontId="0" fillId="0" borderId="0" xfId="0" applyFont="1" applyBorder="1" applyAlignment="1">
      <alignment horizontal="center"/>
    </xf>
    <xf numFmtId="0" fontId="0" fillId="0" borderId="0" xfId="0" applyFont="1" applyBorder="1"/>
    <xf numFmtId="0" fontId="12" fillId="2" borderId="0" xfId="0" applyFont="1" applyFill="1" applyBorder="1" applyAlignment="1">
      <alignment horizontal="center" vertical="center" wrapText="1"/>
    </xf>
    <xf numFmtId="4" fontId="9" fillId="0" borderId="0" xfId="0" applyNumberFormat="1" applyFont="1" applyBorder="1"/>
    <xf numFmtId="10" fontId="0" fillId="0" borderId="0" xfId="1" applyNumberFormat="1" applyFont="1" applyBorder="1"/>
    <xf numFmtId="10" fontId="4" fillId="0" borderId="0" xfId="1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right"/>
    </xf>
    <xf numFmtId="0" fontId="0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3" fillId="0" borderId="0" xfId="0" applyFont="1"/>
    <xf numFmtId="0" fontId="0" fillId="0" borderId="4" xfId="0" applyBorder="1"/>
    <xf numFmtId="0" fontId="0" fillId="0" borderId="7" xfId="0" applyBorder="1"/>
    <xf numFmtId="0" fontId="6" fillId="5" borderId="8" xfId="0" applyFont="1" applyFill="1" applyBorder="1" applyAlignment="1">
      <alignment horizontal="center" vertical="center" wrapText="1"/>
    </xf>
    <xf numFmtId="10" fontId="7" fillId="6" borderId="12" xfId="0" applyNumberFormat="1" applyFont="1" applyFill="1" applyBorder="1" applyAlignment="1">
      <alignment horizontal="center" vertical="center" wrapText="1"/>
    </xf>
    <xf numFmtId="10" fontId="7" fillId="6" borderId="13" xfId="0" applyNumberFormat="1" applyFont="1" applyFill="1" applyBorder="1" applyAlignment="1">
      <alignment horizontal="center" vertical="center" wrapText="1"/>
    </xf>
    <xf numFmtId="10" fontId="7" fillId="6" borderId="14" xfId="0" applyNumberFormat="1" applyFont="1" applyFill="1" applyBorder="1" applyAlignment="1">
      <alignment horizontal="center" vertical="center" wrapText="1"/>
    </xf>
    <xf numFmtId="10" fontId="6" fillId="5" borderId="1" xfId="0" applyNumberFormat="1" applyFont="1" applyFill="1" applyBorder="1" applyAlignment="1">
      <alignment horizontal="center" vertical="center" wrapText="1"/>
    </xf>
    <xf numFmtId="44" fontId="11" fillId="6" borderId="12" xfId="2" applyFont="1" applyFill="1" applyBorder="1" applyAlignment="1">
      <alignment horizontal="center" vertical="center" wrapText="1"/>
    </xf>
    <xf numFmtId="44" fontId="11" fillId="6" borderId="13" xfId="2" applyFont="1" applyFill="1" applyBorder="1" applyAlignment="1">
      <alignment horizontal="center" vertical="center" wrapText="1"/>
    </xf>
    <xf numFmtId="44" fontId="11" fillId="6" borderId="14" xfId="2" applyFont="1" applyFill="1" applyBorder="1" applyAlignment="1">
      <alignment horizontal="center" vertical="center" wrapText="1"/>
    </xf>
    <xf numFmtId="44" fontId="6" fillId="5" borderId="1" xfId="2" applyFont="1" applyFill="1" applyBorder="1" applyAlignment="1">
      <alignment horizontal="center" vertical="center" wrapText="1"/>
    </xf>
    <xf numFmtId="0" fontId="6" fillId="5" borderId="12" xfId="0" applyFont="1" applyFill="1" applyBorder="1" applyAlignment="1">
      <alignment horizontal="center" vertical="center" wrapText="1"/>
    </xf>
    <xf numFmtId="0" fontId="6" fillId="5" borderId="14" xfId="0" applyFont="1" applyFill="1" applyBorder="1" applyAlignment="1">
      <alignment horizontal="center" vertical="center" wrapText="1"/>
    </xf>
    <xf numFmtId="0" fontId="11" fillId="6" borderId="12" xfId="0" applyFont="1" applyFill="1" applyBorder="1" applyAlignment="1">
      <alignment vertical="center" wrapText="1"/>
    </xf>
    <xf numFmtId="0" fontId="11" fillId="6" borderId="13" xfId="0" applyFont="1" applyFill="1" applyBorder="1" applyAlignment="1">
      <alignment vertical="center" wrapText="1"/>
    </xf>
    <xf numFmtId="0" fontId="11" fillId="6" borderId="14" xfId="0" applyFont="1" applyFill="1" applyBorder="1" applyAlignment="1">
      <alignment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44" fontId="2" fillId="5" borderId="1" xfId="19" applyFont="1" applyFill="1" applyBorder="1" applyAlignment="1">
      <alignment horizontal="center" vertical="center" wrapText="1"/>
    </xf>
    <xf numFmtId="0" fontId="0" fillId="6" borderId="0" xfId="0" applyFont="1" applyFill="1" applyBorder="1" applyAlignment="1">
      <alignment vertical="center" wrapText="1"/>
    </xf>
    <xf numFmtId="0" fontId="0" fillId="6" borderId="0" xfId="0" applyFont="1" applyFill="1" applyBorder="1"/>
    <xf numFmtId="0" fontId="0" fillId="6" borderId="0" xfId="0" applyFont="1" applyFill="1" applyBorder="1" applyAlignment="1">
      <alignment vertical="center"/>
    </xf>
    <xf numFmtId="0" fontId="2" fillId="5" borderId="8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 wrapText="1"/>
    </xf>
    <xf numFmtId="10" fontId="18" fillId="6" borderId="10" xfId="0" applyNumberFormat="1" applyFont="1" applyFill="1" applyBorder="1" applyAlignment="1">
      <alignment horizontal="center" vertical="center" wrapText="1"/>
    </xf>
    <xf numFmtId="0" fontId="0" fillId="0" borderId="11" xfId="0" applyBorder="1"/>
    <xf numFmtId="10" fontId="9" fillId="6" borderId="10" xfId="0" applyNumberFormat="1" applyFont="1" applyFill="1" applyBorder="1" applyAlignment="1">
      <alignment horizontal="center" vertical="center" wrapText="1"/>
    </xf>
    <xf numFmtId="10" fontId="10" fillId="6" borderId="10" xfId="0" applyNumberFormat="1" applyFont="1" applyFill="1" applyBorder="1" applyAlignment="1">
      <alignment horizontal="center" vertical="center" wrapText="1"/>
    </xf>
    <xf numFmtId="10" fontId="2" fillId="5" borderId="1" xfId="0" applyNumberFormat="1" applyFont="1" applyFill="1" applyBorder="1" applyAlignment="1">
      <alignment horizontal="center" vertical="center" wrapText="1"/>
    </xf>
    <xf numFmtId="44" fontId="18" fillId="6" borderId="13" xfId="2" applyFont="1" applyFill="1" applyBorder="1" applyAlignment="1">
      <alignment horizontal="center" vertical="center" wrapText="1"/>
    </xf>
    <xf numFmtId="44" fontId="9" fillId="6" borderId="13" xfId="2" applyFont="1" applyFill="1" applyBorder="1" applyAlignment="1">
      <alignment horizontal="center" vertical="center" wrapText="1"/>
    </xf>
    <xf numFmtId="44" fontId="8" fillId="6" borderId="13" xfId="2" applyFont="1" applyFill="1" applyBorder="1" applyAlignment="1">
      <alignment horizontal="center" vertical="center" wrapText="1"/>
    </xf>
    <xf numFmtId="44" fontId="7" fillId="6" borderId="13" xfId="2" applyFont="1" applyFill="1" applyBorder="1" applyAlignment="1">
      <alignment horizontal="center" vertical="center" wrapText="1"/>
    </xf>
    <xf numFmtId="0" fontId="18" fillId="6" borderId="13" xfId="0" applyFont="1" applyFill="1" applyBorder="1" applyAlignment="1">
      <alignment vertical="center" wrapText="1"/>
    </xf>
    <xf numFmtId="0" fontId="9" fillId="6" borderId="13" xfId="0" applyFont="1" applyFill="1" applyBorder="1" applyAlignment="1">
      <alignment vertical="center" wrapText="1"/>
    </xf>
    <xf numFmtId="0" fontId="0" fillId="6" borderId="13" xfId="0" applyFont="1" applyFill="1" applyBorder="1" applyAlignment="1">
      <alignment vertical="center" wrapText="1"/>
    </xf>
    <xf numFmtId="0" fontId="0" fillId="6" borderId="13" xfId="0" applyFont="1" applyFill="1" applyBorder="1"/>
    <xf numFmtId="0" fontId="0" fillId="6" borderId="13" xfId="0" applyFont="1" applyFill="1" applyBorder="1" applyAlignment="1">
      <alignment vertical="center"/>
    </xf>
    <xf numFmtId="0" fontId="10" fillId="6" borderId="13" xfId="0" applyFont="1" applyFill="1" applyBorder="1" applyAlignment="1">
      <alignment vertical="center" wrapText="1"/>
    </xf>
    <xf numFmtId="0" fontId="0" fillId="6" borderId="13" xfId="0" applyFont="1" applyFill="1" applyBorder="1" applyAlignment="1">
      <alignment wrapText="1"/>
    </xf>
    <xf numFmtId="44" fontId="12" fillId="6" borderId="12" xfId="0" applyNumberFormat="1" applyFont="1" applyFill="1" applyBorder="1" applyAlignment="1">
      <alignment horizontal="center" vertical="center" wrapText="1"/>
    </xf>
    <xf numFmtId="44" fontId="17" fillId="6" borderId="13" xfId="2" applyFont="1" applyFill="1" applyBorder="1" applyAlignment="1">
      <alignment horizontal="center" vertical="center" wrapText="1"/>
    </xf>
    <xf numFmtId="44" fontId="7" fillId="6" borderId="14" xfId="2" applyFont="1" applyFill="1" applyBorder="1" applyAlignment="1">
      <alignment horizontal="center" vertical="center" wrapText="1"/>
    </xf>
    <xf numFmtId="10" fontId="12" fillId="6" borderId="12" xfId="0" applyNumberFormat="1" applyFont="1" applyFill="1" applyBorder="1" applyAlignment="1">
      <alignment horizontal="center" vertical="center" wrapText="1"/>
    </xf>
    <xf numFmtId="10" fontId="17" fillId="6" borderId="13" xfId="0" applyNumberFormat="1" applyFont="1" applyFill="1" applyBorder="1" applyAlignment="1">
      <alignment horizontal="center" vertical="center" wrapText="1"/>
    </xf>
    <xf numFmtId="0" fontId="12" fillId="6" borderId="12" xfId="0" applyFont="1" applyFill="1" applyBorder="1" applyAlignment="1">
      <alignment horizontal="left" vertical="center" wrapText="1"/>
    </xf>
    <xf numFmtId="0" fontId="7" fillId="6" borderId="13" xfId="0" applyFont="1" applyFill="1" applyBorder="1" applyAlignment="1">
      <alignment vertical="center" wrapText="1"/>
    </xf>
    <xf numFmtId="0" fontId="17" fillId="6" borderId="13" xfId="0" applyFont="1" applyFill="1" applyBorder="1" applyAlignment="1">
      <alignment vertical="center" wrapText="1"/>
    </xf>
    <xf numFmtId="0" fontId="7" fillId="6" borderId="14" xfId="0" applyFont="1" applyFill="1" applyBorder="1" applyAlignment="1">
      <alignment vertical="center" wrapText="1"/>
    </xf>
    <xf numFmtId="10" fontId="17" fillId="6" borderId="12" xfId="0" applyNumberFormat="1" applyFont="1" applyFill="1" applyBorder="1" applyAlignment="1">
      <alignment horizontal="center" vertical="center" wrapText="1"/>
    </xf>
    <xf numFmtId="44" fontId="12" fillId="6" borderId="12" xfId="2" applyFont="1" applyFill="1" applyBorder="1" applyAlignment="1">
      <alignment horizontal="center" vertical="center" wrapText="1"/>
    </xf>
    <xf numFmtId="44" fontId="12" fillId="6" borderId="13" xfId="2" applyFont="1" applyFill="1" applyBorder="1" applyAlignment="1">
      <alignment horizontal="center" vertical="center" wrapText="1"/>
    </xf>
    <xf numFmtId="44" fontId="6" fillId="5" borderId="1" xfId="0" applyNumberFormat="1" applyFont="1" applyFill="1" applyBorder="1" applyAlignment="1">
      <alignment horizontal="center" vertical="center" wrapText="1"/>
    </xf>
    <xf numFmtId="0" fontId="17" fillId="6" borderId="12" xfId="0" applyFont="1" applyFill="1" applyBorder="1" applyAlignment="1">
      <alignment vertical="center" wrapText="1"/>
    </xf>
    <xf numFmtId="0" fontId="0" fillId="6" borderId="14" xfId="0" applyFont="1" applyFill="1" applyBorder="1"/>
    <xf numFmtId="0" fontId="0" fillId="6" borderId="0" xfId="0" applyFont="1" applyFill="1" applyBorder="1" applyAlignment="1">
      <alignment horizontal="justify" vertical="center"/>
    </xf>
    <xf numFmtId="0" fontId="0" fillId="6" borderId="0" xfId="0" applyFont="1" applyFill="1" applyBorder="1" applyAlignment="1">
      <alignment horizontal="justify" vertical="center" wrapText="1"/>
    </xf>
    <xf numFmtId="0" fontId="0" fillId="6" borderId="0" xfId="0" applyFont="1" applyFill="1" applyBorder="1" applyAlignment="1">
      <alignment horizontal="left" vertical="center" wrapText="1"/>
    </xf>
    <xf numFmtId="0" fontId="0" fillId="6" borderId="0" xfId="0" applyFont="1" applyFill="1" applyBorder="1" applyAlignment="1">
      <alignment horizontal="left" vertical="center"/>
    </xf>
    <xf numFmtId="0" fontId="8" fillId="6" borderId="0" xfId="0" applyFont="1" applyFill="1" applyBorder="1" applyAlignment="1">
      <alignment horizontal="left" vertical="center"/>
    </xf>
    <xf numFmtId="0" fontId="8" fillId="6" borderId="0" xfId="0" applyFont="1" applyFill="1" applyBorder="1" applyAlignment="1">
      <alignment horizontal="left" vertical="center" wrapText="1"/>
    </xf>
    <xf numFmtId="0" fontId="4" fillId="5" borderId="8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/>
    </xf>
    <xf numFmtId="0" fontId="0" fillId="5" borderId="8" xfId="0" applyFont="1" applyFill="1" applyBorder="1" applyAlignment="1">
      <alignment horizontal="center" vertical="center"/>
    </xf>
    <xf numFmtId="0" fontId="4" fillId="5" borderId="8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0" fillId="6" borderId="13" xfId="0" applyFont="1" applyFill="1" applyBorder="1" applyAlignment="1">
      <alignment horizontal="center" vertical="center" wrapText="1"/>
    </xf>
    <xf numFmtId="0" fontId="0" fillId="6" borderId="14" xfId="0" applyFont="1" applyFill="1" applyBorder="1" applyAlignment="1">
      <alignment horizontal="center" vertical="center" wrapText="1"/>
    </xf>
    <xf numFmtId="0" fontId="0" fillId="6" borderId="10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6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8" fillId="6" borderId="10" xfId="0" applyFont="1" applyFill="1" applyBorder="1" applyAlignment="1">
      <alignment horizontal="center" vertical="center" wrapText="1"/>
    </xf>
    <xf numFmtId="0" fontId="0" fillId="6" borderId="10" xfId="0" applyFont="1" applyFill="1" applyBorder="1" applyAlignment="1">
      <alignment horizontal="center"/>
    </xf>
    <xf numFmtId="44" fontId="10" fillId="6" borderId="13" xfId="2" applyFont="1" applyFill="1" applyBorder="1" applyAlignment="1">
      <alignment horizontal="center" vertical="center" wrapText="1"/>
    </xf>
    <xf numFmtId="44" fontId="2" fillId="5" borderId="1" xfId="2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43" fontId="4" fillId="2" borderId="13" xfId="3" applyFont="1" applyFill="1" applyBorder="1" applyAlignment="1">
      <alignment horizontal="center" vertical="center" wrapText="1"/>
    </xf>
    <xf numFmtId="8" fontId="9" fillId="0" borderId="13" xfId="0" applyNumberFormat="1" applyFont="1" applyFill="1" applyBorder="1" applyAlignment="1">
      <alignment horizontal="center" vertical="center" wrapText="1"/>
    </xf>
    <xf numFmtId="8" fontId="4" fillId="0" borderId="13" xfId="0" applyNumberFormat="1" applyFont="1" applyBorder="1" applyAlignment="1">
      <alignment horizontal="center" vertical="center" wrapText="1"/>
    </xf>
    <xf numFmtId="44" fontId="0" fillId="6" borderId="13" xfId="2" applyFont="1" applyFill="1" applyBorder="1" applyAlignment="1">
      <alignment horizontal="center" vertical="center" wrapText="1"/>
    </xf>
    <xf numFmtId="8" fontId="9" fillId="0" borderId="13" xfId="0" applyNumberFormat="1" applyFont="1" applyFill="1" applyBorder="1" applyAlignment="1">
      <alignment horizontal="center" vertical="center"/>
    </xf>
    <xf numFmtId="43" fontId="4" fillId="0" borderId="13" xfId="0" applyNumberFormat="1" applyFont="1" applyBorder="1" applyAlignment="1">
      <alignment horizontal="center" vertical="center" wrapText="1"/>
    </xf>
    <xf numFmtId="8" fontId="4" fillId="0" borderId="13" xfId="0" applyNumberFormat="1" applyFont="1" applyFill="1" applyBorder="1" applyAlignment="1">
      <alignment horizontal="center" vertical="center" wrapText="1"/>
    </xf>
    <xf numFmtId="44" fontId="1" fillId="6" borderId="13" xfId="2" applyFont="1" applyFill="1" applyBorder="1"/>
    <xf numFmtId="8" fontId="4" fillId="0" borderId="12" xfId="0" applyNumberFormat="1" applyFont="1" applyFill="1" applyBorder="1" applyAlignment="1">
      <alignment horizontal="center" vertical="center" wrapText="1"/>
    </xf>
    <xf numFmtId="0" fontId="2" fillId="5" borderId="14" xfId="0" applyFont="1" applyFill="1" applyBorder="1" applyAlignment="1">
      <alignment horizontal="center" vertical="center" wrapText="1"/>
    </xf>
    <xf numFmtId="10" fontId="10" fillId="6" borderId="13" xfId="1" applyNumberFormat="1" applyFont="1" applyFill="1" applyBorder="1" applyAlignment="1">
      <alignment horizontal="center" vertical="center" wrapText="1"/>
    </xf>
    <xf numFmtId="10" fontId="2" fillId="5" borderId="1" xfId="1" applyNumberFormat="1" applyFont="1" applyFill="1" applyBorder="1" applyAlignment="1">
      <alignment horizontal="center" vertical="center" wrapText="1"/>
    </xf>
    <xf numFmtId="0" fontId="0" fillId="0" borderId="13" xfId="0" applyBorder="1"/>
    <xf numFmtId="10" fontId="4" fillId="2" borderId="13" xfId="0" applyNumberFormat="1" applyFont="1" applyFill="1" applyBorder="1" applyAlignment="1">
      <alignment horizontal="right" vertical="center" wrapText="1"/>
    </xf>
    <xf numFmtId="10" fontId="9" fillId="0" borderId="13" xfId="0" applyNumberFormat="1" applyFont="1" applyFill="1" applyBorder="1" applyAlignment="1">
      <alignment horizontal="center" vertical="center" wrapText="1"/>
    </xf>
    <xf numFmtId="10" fontId="9" fillId="0" borderId="13" xfId="0" applyNumberFormat="1" applyFont="1" applyFill="1" applyBorder="1" applyAlignment="1">
      <alignment horizontal="right" vertical="center" wrapText="1"/>
    </xf>
    <xf numFmtId="10" fontId="0" fillId="6" borderId="13" xfId="1" applyNumberFormat="1" applyFont="1" applyFill="1" applyBorder="1" applyAlignment="1">
      <alignment horizontal="center" vertical="center"/>
    </xf>
    <xf numFmtId="10" fontId="2" fillId="5" borderId="1" xfId="1" applyNumberFormat="1" applyFont="1" applyFill="1" applyBorder="1" applyAlignment="1">
      <alignment horizontal="center" vertical="center"/>
    </xf>
    <xf numFmtId="9" fontId="9" fillId="0" borderId="13" xfId="0" applyNumberFormat="1" applyFont="1" applyFill="1" applyBorder="1" applyAlignment="1">
      <alignment horizontal="center" vertical="center"/>
    </xf>
    <xf numFmtId="10" fontId="8" fillId="6" borderId="13" xfId="1" applyNumberFormat="1" applyFont="1" applyFill="1" applyBorder="1" applyAlignment="1">
      <alignment horizontal="center" vertical="center" wrapText="1"/>
    </xf>
    <xf numFmtId="10" fontId="0" fillId="6" borderId="13" xfId="1" applyNumberFormat="1" applyFont="1" applyFill="1" applyBorder="1" applyAlignment="1">
      <alignment horizontal="center"/>
    </xf>
    <xf numFmtId="10" fontId="10" fillId="0" borderId="13" xfId="1" applyNumberFormat="1" applyFont="1" applyBorder="1" applyAlignment="1">
      <alignment horizontal="right" vertical="center" wrapText="1"/>
    </xf>
    <xf numFmtId="10" fontId="8" fillId="6" borderId="13" xfId="1" applyNumberFormat="1" applyFont="1" applyFill="1" applyBorder="1" applyAlignment="1">
      <alignment horizontal="center" vertical="center"/>
    </xf>
    <xf numFmtId="10" fontId="4" fillId="0" borderId="13" xfId="0" applyNumberFormat="1" applyFont="1" applyFill="1" applyBorder="1" applyAlignment="1">
      <alignment horizontal="center" vertical="center" wrapText="1"/>
    </xf>
    <xf numFmtId="10" fontId="4" fillId="0" borderId="12" xfId="0" applyNumberFormat="1" applyFont="1" applyFill="1" applyBorder="1" applyAlignment="1">
      <alignment horizontal="center" vertical="center" wrapText="1"/>
    </xf>
    <xf numFmtId="10" fontId="4" fillId="0" borderId="13" xfId="0" applyNumberFormat="1" applyFont="1" applyBorder="1" applyAlignment="1">
      <alignment horizontal="right" vertical="center" wrapText="1"/>
    </xf>
    <xf numFmtId="44" fontId="0" fillId="6" borderId="1" xfId="0" applyNumberFormat="1" applyFont="1" applyFill="1" applyBorder="1" applyAlignment="1">
      <alignment horizontal="center" vertical="center" wrapText="1"/>
    </xf>
    <xf numFmtId="0" fontId="0" fillId="6" borderId="1" xfId="0" applyFont="1" applyFill="1" applyBorder="1" applyAlignment="1">
      <alignment horizontal="center" vertical="center" wrapText="1"/>
    </xf>
    <xf numFmtId="8" fontId="0" fillId="6" borderId="1" xfId="0" applyNumberFormat="1" applyFont="1" applyFill="1" applyBorder="1" applyAlignment="1">
      <alignment horizontal="center" vertical="center" wrapText="1"/>
    </xf>
    <xf numFmtId="3" fontId="0" fillId="6" borderId="1" xfId="0" applyNumberFormat="1" applyFont="1" applyFill="1" applyBorder="1" applyAlignment="1">
      <alignment horizontal="center" vertical="center" wrapText="1"/>
    </xf>
    <xf numFmtId="0" fontId="0" fillId="6" borderId="1" xfId="0" applyFont="1" applyFill="1" applyBorder="1" applyAlignment="1">
      <alignment horizontal="center"/>
    </xf>
    <xf numFmtId="0" fontId="18" fillId="6" borderId="12" xfId="0" applyFont="1" applyFill="1" applyBorder="1" applyAlignment="1">
      <alignment horizontal="center" vertical="center" wrapText="1"/>
    </xf>
    <xf numFmtId="0" fontId="8" fillId="6" borderId="13" xfId="0" applyFont="1" applyFill="1" applyBorder="1" applyAlignment="1">
      <alignment horizontal="center" vertical="center" wrapText="1"/>
    </xf>
    <xf numFmtId="0" fontId="10" fillId="6" borderId="13" xfId="0" applyFont="1" applyFill="1" applyBorder="1" applyAlignment="1">
      <alignment horizontal="center" vertical="center" wrapText="1"/>
    </xf>
    <xf numFmtId="0" fontId="9" fillId="6" borderId="13" xfId="0" applyFont="1" applyFill="1" applyBorder="1" applyAlignment="1">
      <alignment horizontal="center" vertical="center" wrapText="1"/>
    </xf>
    <xf numFmtId="0" fontId="18" fillId="6" borderId="13" xfId="0" applyFont="1" applyFill="1" applyBorder="1" applyAlignment="1">
      <alignment horizontal="center" vertical="center" wrapText="1"/>
    </xf>
    <xf numFmtId="0" fontId="18" fillId="6" borderId="14" xfId="0" applyFont="1" applyFill="1" applyBorder="1" applyAlignment="1">
      <alignment horizontal="center" vertical="center" wrapText="1"/>
    </xf>
    <xf numFmtId="44" fontId="18" fillId="6" borderId="12" xfId="2" applyFont="1" applyFill="1" applyBorder="1" applyAlignment="1">
      <alignment horizontal="center" vertical="center" wrapText="1"/>
    </xf>
    <xf numFmtId="44" fontId="18" fillId="6" borderId="14" xfId="2" applyFont="1" applyFill="1" applyBorder="1" applyAlignment="1">
      <alignment horizontal="center" vertical="center" wrapText="1"/>
    </xf>
    <xf numFmtId="44" fontId="6" fillId="5" borderId="1" xfId="19" applyFont="1" applyFill="1" applyBorder="1" applyAlignment="1">
      <alignment horizontal="center" vertical="center" wrapText="1"/>
    </xf>
    <xf numFmtId="10" fontId="18" fillId="6" borderId="12" xfId="1" applyNumberFormat="1" applyFont="1" applyFill="1" applyBorder="1" applyAlignment="1">
      <alignment horizontal="center" vertical="center" wrapText="1"/>
    </xf>
    <xf numFmtId="10" fontId="9" fillId="6" borderId="13" xfId="1" applyNumberFormat="1" applyFont="1" applyFill="1" applyBorder="1" applyAlignment="1">
      <alignment horizontal="center" vertical="center" wrapText="1"/>
    </xf>
    <xf numFmtId="10" fontId="18" fillId="6" borderId="13" xfId="0" applyNumberFormat="1" applyFont="1" applyFill="1" applyBorder="1" applyAlignment="1">
      <alignment horizontal="center" vertical="center" wrapText="1"/>
    </xf>
    <xf numFmtId="10" fontId="18" fillId="6" borderId="14" xfId="0" applyNumberFormat="1" applyFont="1" applyFill="1" applyBorder="1" applyAlignment="1">
      <alignment horizontal="center" vertical="center" wrapText="1"/>
    </xf>
    <xf numFmtId="0" fontId="18" fillId="6" borderId="12" xfId="0" applyFont="1" applyFill="1" applyBorder="1"/>
    <xf numFmtId="0" fontId="8" fillId="6" borderId="13" xfId="0" applyFont="1" applyFill="1" applyBorder="1"/>
    <xf numFmtId="0" fontId="4" fillId="6" borderId="13" xfId="0" applyFont="1" applyFill="1" applyBorder="1"/>
    <xf numFmtId="0" fontId="18" fillId="6" borderId="13" xfId="0" applyFont="1" applyFill="1" applyBorder="1" applyAlignment="1">
      <alignment horizontal="left"/>
    </xf>
    <xf numFmtId="0" fontId="18" fillId="6" borderId="13" xfId="0" applyFont="1" applyFill="1" applyBorder="1" applyAlignment="1">
      <alignment horizontal="left" vertical="center"/>
    </xf>
    <xf numFmtId="0" fontId="18" fillId="6" borderId="14" xfId="0" applyFont="1" applyFill="1" applyBorder="1" applyAlignment="1">
      <alignment horizontal="left"/>
    </xf>
    <xf numFmtId="0" fontId="0" fillId="0" borderId="5" xfId="0" applyBorder="1"/>
    <xf numFmtId="0" fontId="0" fillId="0" borderId="6" xfId="0" applyBorder="1"/>
    <xf numFmtId="44" fontId="10" fillId="6" borderId="2" xfId="2" applyFont="1" applyFill="1" applyBorder="1"/>
    <xf numFmtId="44" fontId="1" fillId="6" borderId="10" xfId="2" applyFont="1" applyFill="1" applyBorder="1"/>
    <xf numFmtId="44" fontId="10" fillId="6" borderId="10" xfId="2" applyFont="1" applyFill="1" applyBorder="1" applyAlignment="1">
      <alignment horizontal="center" vertical="center" wrapText="1"/>
    </xf>
    <xf numFmtId="44" fontId="7" fillId="6" borderId="5" xfId="2" applyFont="1" applyFill="1" applyBorder="1" applyAlignment="1">
      <alignment horizontal="center" vertical="center" wrapText="1"/>
    </xf>
    <xf numFmtId="44" fontId="6" fillId="5" borderId="8" xfId="0" applyNumberFormat="1" applyFont="1" applyFill="1" applyBorder="1" applyAlignment="1">
      <alignment horizontal="center" vertical="center" wrapText="1"/>
    </xf>
    <xf numFmtId="0" fontId="0" fillId="0" borderId="14" xfId="0" applyBorder="1"/>
    <xf numFmtId="0" fontId="7" fillId="6" borderId="12" xfId="0" applyFont="1" applyFill="1" applyBorder="1" applyAlignment="1">
      <alignment vertical="center" wrapText="1"/>
    </xf>
    <xf numFmtId="0" fontId="6" fillId="5" borderId="12" xfId="0" applyFont="1" applyFill="1" applyBorder="1" applyAlignment="1">
      <alignment horizontal="center" vertical="center" wrapText="1"/>
    </xf>
    <xf numFmtId="0" fontId="6" fillId="5" borderId="14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/>
    </xf>
    <xf numFmtId="0" fontId="2" fillId="5" borderId="9" xfId="0" applyFont="1" applyFill="1" applyBorder="1" applyAlignment="1">
      <alignment horizontal="center" vertical="center"/>
    </xf>
  </cellXfs>
  <cellStyles count="20">
    <cellStyle name="Buena 2" xfId="4"/>
    <cellStyle name="Incorrecto 2" xfId="5"/>
    <cellStyle name="Millares 2" xfId="6"/>
    <cellStyle name="Millares 3" xfId="7"/>
    <cellStyle name="Millares 4" xfId="3"/>
    <cellStyle name="Moneda" xfId="19" builtinId="4"/>
    <cellStyle name="Moneda 2" xfId="2"/>
    <cellStyle name="Moneda 2 2" xfId="8"/>
    <cellStyle name="Moneda 3" xfId="9"/>
    <cellStyle name="Normal" xfId="0" builtinId="0"/>
    <cellStyle name="Normal 2" xfId="10"/>
    <cellStyle name="Normal 2 2" xfId="11"/>
    <cellStyle name="Normal 2 3" xfId="12"/>
    <cellStyle name="Normal 3" xfId="13"/>
    <cellStyle name="Normal 3 2" xfId="14"/>
    <cellStyle name="Normal 4" xfId="15"/>
    <cellStyle name="Normal 4 2" xfId="16"/>
    <cellStyle name="Normal 4 3" xfId="17"/>
    <cellStyle name="Normal 5" xfId="18"/>
    <cellStyle name="Porcentaje" xfId="1" builtinId="5"/>
  </cellStyles>
  <dxfs count="0"/>
  <tableStyles count="0" defaultTableStyle="TableStyleMedium2" defaultPivotStyle="PivotStyleLight16"/>
  <colors>
    <mruColors>
      <color rgb="FFC7DBB7"/>
      <color rgb="FF4C8161"/>
      <color rgb="FFEFDEAF"/>
      <color rgb="FFFAE9CA"/>
      <color rgb="FFE0BC5F"/>
      <color rgb="FFE7E7E7"/>
      <color rgb="FFB6B6B6"/>
      <color rgb="FFD09B0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showGridLines="0" workbookViewId="0">
      <selection activeCell="F7" sqref="F7"/>
    </sheetView>
  </sheetViews>
  <sheetFormatPr baseColWidth="10" defaultRowHeight="14.4" x14ac:dyDescent="0.3"/>
  <cols>
    <col min="1" max="1" width="38.6640625" bestFit="1" customWidth="1"/>
    <col min="2" max="2" width="14.5546875" bestFit="1" customWidth="1"/>
    <col min="3" max="3" width="8" bestFit="1" customWidth="1"/>
  </cols>
  <sheetData>
    <row r="1" spans="1:4" ht="15" thickTop="1" x14ac:dyDescent="0.3">
      <c r="A1" s="41" t="s">
        <v>147</v>
      </c>
      <c r="B1" s="169" t="s">
        <v>2</v>
      </c>
      <c r="C1" s="169" t="s">
        <v>3</v>
      </c>
      <c r="D1" s="30"/>
    </row>
    <row r="2" spans="1:4" ht="15" thickBot="1" x14ac:dyDescent="0.35">
      <c r="A2" s="42" t="s">
        <v>148</v>
      </c>
      <c r="B2" s="170"/>
      <c r="C2" s="170"/>
      <c r="D2" s="31"/>
    </row>
    <row r="3" spans="1:4" ht="15" thickTop="1" x14ac:dyDescent="0.3">
      <c r="A3" s="43" t="s">
        <v>154</v>
      </c>
      <c r="B3" s="37">
        <v>13248000</v>
      </c>
      <c r="C3" s="33">
        <f>B3/B13</f>
        <v>0.21017754667820848</v>
      </c>
    </row>
    <row r="4" spans="1:4" x14ac:dyDescent="0.3">
      <c r="A4" s="44" t="s">
        <v>152</v>
      </c>
      <c r="B4" s="38">
        <v>12243015</v>
      </c>
      <c r="C4" s="34">
        <f>B4/B13</f>
        <v>0.19423360934816625</v>
      </c>
    </row>
    <row r="5" spans="1:4" x14ac:dyDescent="0.3">
      <c r="A5" s="44" t="s">
        <v>155</v>
      </c>
      <c r="B5" s="38">
        <v>8763723.9600000009</v>
      </c>
      <c r="C5" s="34">
        <f>B5/B13</f>
        <v>0.13903517524742107</v>
      </c>
    </row>
    <row r="6" spans="1:4" x14ac:dyDescent="0.3">
      <c r="A6" s="44" t="s">
        <v>158</v>
      </c>
      <c r="B6" s="38">
        <v>8550485.1999999993</v>
      </c>
      <c r="C6" s="34">
        <f>B6/B13</f>
        <v>0.1356521740824525</v>
      </c>
    </row>
    <row r="7" spans="1:4" x14ac:dyDescent="0.3">
      <c r="A7" s="44" t="s">
        <v>150</v>
      </c>
      <c r="B7" s="38">
        <v>5837973.3899999997</v>
      </c>
      <c r="C7" s="34">
        <f>B7/B13</f>
        <v>9.2618578252027767E-2</v>
      </c>
    </row>
    <row r="8" spans="1:4" x14ac:dyDescent="0.3">
      <c r="A8" s="44" t="s">
        <v>151</v>
      </c>
      <c r="B8" s="38">
        <v>5622965</v>
      </c>
      <c r="C8" s="34">
        <f>B8/B13</f>
        <v>8.920750217069992E-2</v>
      </c>
    </row>
    <row r="9" spans="1:4" x14ac:dyDescent="0.3">
      <c r="A9" s="44" t="s">
        <v>153</v>
      </c>
      <c r="B9" s="38">
        <v>3223523.1</v>
      </c>
      <c r="C9" s="34">
        <f>B9/B13</f>
        <v>5.1140713829901367E-2</v>
      </c>
    </row>
    <row r="10" spans="1:4" x14ac:dyDescent="0.3">
      <c r="A10" s="44" t="s">
        <v>149</v>
      </c>
      <c r="B10" s="38">
        <v>2876161.15</v>
      </c>
      <c r="C10" s="34">
        <f>B10/B13</f>
        <v>4.5629868233557878E-2</v>
      </c>
    </row>
    <row r="11" spans="1:4" x14ac:dyDescent="0.3">
      <c r="A11" s="44" t="s">
        <v>247</v>
      </c>
      <c r="B11" s="38">
        <v>2182069.7999999998</v>
      </c>
      <c r="C11" s="34">
        <f>B11/B13</f>
        <v>3.4618212352401041E-2</v>
      </c>
    </row>
    <row r="12" spans="1:4" ht="15" thickBot="1" x14ac:dyDescent="0.35">
      <c r="A12" s="45" t="s">
        <v>246</v>
      </c>
      <c r="B12" s="39">
        <v>484506.27</v>
      </c>
      <c r="C12" s="35">
        <f>B12/B13</f>
        <v>7.6866198051637746E-3</v>
      </c>
    </row>
    <row r="13" spans="1:4" ht="15.6" thickTop="1" thickBot="1" x14ac:dyDescent="0.35">
      <c r="A13" s="46" t="s">
        <v>9</v>
      </c>
      <c r="B13" s="40">
        <f>SUM(B3:B12)</f>
        <v>63032422.869999997</v>
      </c>
      <c r="C13" s="36">
        <f>SUM(C3:C12)</f>
        <v>1.0000000000000002</v>
      </c>
    </row>
    <row r="14" spans="1:4" ht="15" thickTop="1" x14ac:dyDescent="0.3"/>
  </sheetData>
  <mergeCells count="2">
    <mergeCell ref="B1:B2"/>
    <mergeCell ref="C1:C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showGridLines="0" workbookViewId="0">
      <selection activeCell="F4" sqref="F4"/>
    </sheetView>
  </sheetViews>
  <sheetFormatPr baseColWidth="10" defaultRowHeight="14.4" x14ac:dyDescent="0.3"/>
  <cols>
    <col min="1" max="1" width="56" style="1" bestFit="1" customWidth="1"/>
    <col min="2" max="2" width="14.5546875" bestFit="1" customWidth="1"/>
    <col min="3" max="3" width="8" bestFit="1" customWidth="1"/>
  </cols>
  <sheetData>
    <row r="1" spans="1:5" ht="15.6" thickTop="1" thickBot="1" x14ac:dyDescent="0.35">
      <c r="A1" s="47" t="s">
        <v>10</v>
      </c>
      <c r="B1" s="47" t="s">
        <v>2</v>
      </c>
      <c r="C1" s="47" t="s">
        <v>3</v>
      </c>
      <c r="D1" s="30"/>
    </row>
    <row r="2" spans="1:5" ht="15" thickTop="1" x14ac:dyDescent="0.3">
      <c r="A2" s="63" t="s">
        <v>11</v>
      </c>
      <c r="B2" s="59">
        <f>B3+B12</f>
        <v>63032422.870016992</v>
      </c>
      <c r="C2" s="54">
        <f>C3+C12</f>
        <v>0.99999999999976241</v>
      </c>
      <c r="D2" s="55"/>
    </row>
    <row r="3" spans="1:5" x14ac:dyDescent="0.3">
      <c r="A3" s="64" t="s">
        <v>12</v>
      </c>
      <c r="B3" s="60">
        <f>SUM(B4:B11)</f>
        <v>47149784.830003992</v>
      </c>
      <c r="C3" s="56">
        <f>SUM(C4:C11)</f>
        <v>0.74802431325261354</v>
      </c>
      <c r="D3" s="55"/>
    </row>
    <row r="4" spans="1:5" ht="28.8" x14ac:dyDescent="0.3">
      <c r="A4" s="65" t="s">
        <v>13</v>
      </c>
      <c r="B4" s="61">
        <v>45366289.390000001</v>
      </c>
      <c r="C4" s="57">
        <f>B4/B29</f>
        <v>0.7197294237529438</v>
      </c>
      <c r="D4" s="55"/>
    </row>
    <row r="5" spans="1:5" x14ac:dyDescent="0.3">
      <c r="A5" s="66" t="s">
        <v>14</v>
      </c>
      <c r="B5" s="38">
        <v>21528</v>
      </c>
      <c r="C5" s="57">
        <f>B5/B29</f>
        <v>3.415385133519154E-4</v>
      </c>
      <c r="D5" s="55"/>
    </row>
    <row r="6" spans="1:5" x14ac:dyDescent="0.3">
      <c r="A6" s="66" t="s">
        <v>15</v>
      </c>
      <c r="B6" s="38">
        <v>645840</v>
      </c>
      <c r="C6" s="57">
        <f>B6/B29</f>
        <v>1.0246155400557462E-2</v>
      </c>
      <c r="D6" s="55"/>
    </row>
    <row r="7" spans="1:5" x14ac:dyDescent="0.3">
      <c r="A7" s="67" t="s">
        <v>16</v>
      </c>
      <c r="B7" s="38">
        <v>9.9999999999999995E-7</v>
      </c>
      <c r="C7" s="57">
        <f>B7/B29</f>
        <v>1.5864851047562032E-14</v>
      </c>
      <c r="D7" s="55"/>
    </row>
    <row r="8" spans="1:5" x14ac:dyDescent="0.3">
      <c r="A8" s="66" t="s">
        <v>17</v>
      </c>
      <c r="B8" s="61">
        <v>1116127.44</v>
      </c>
      <c r="C8" s="57">
        <f>B8/B29</f>
        <v>1.7707195585696729E-2</v>
      </c>
      <c r="D8" s="55"/>
    </row>
    <row r="9" spans="1:5" ht="28.8" x14ac:dyDescent="0.3">
      <c r="A9" s="68" t="s">
        <v>18</v>
      </c>
      <c r="B9" s="38">
        <v>9.9999999999999995E-7</v>
      </c>
      <c r="C9" s="57">
        <f>B9/B29</f>
        <v>1.5864851047562032E-14</v>
      </c>
      <c r="D9" s="55"/>
    </row>
    <row r="10" spans="1:5" x14ac:dyDescent="0.3">
      <c r="A10" s="66" t="s">
        <v>8</v>
      </c>
      <c r="B10" s="62">
        <v>9.9999999999999995E-7</v>
      </c>
      <c r="C10" s="57">
        <f>B10/B29</f>
        <v>1.5864851047562032E-14</v>
      </c>
      <c r="D10" s="55"/>
    </row>
    <row r="11" spans="1:5" x14ac:dyDescent="0.3">
      <c r="A11" s="66" t="s">
        <v>19</v>
      </c>
      <c r="B11" s="62">
        <v>9.9999999999999995E-7</v>
      </c>
      <c r="C11" s="57">
        <f>B11/B29</f>
        <v>1.5864851047562032E-14</v>
      </c>
      <c r="D11" s="55"/>
    </row>
    <row r="12" spans="1:5" x14ac:dyDescent="0.3">
      <c r="A12" s="64" t="s">
        <v>20</v>
      </c>
      <c r="B12" s="59">
        <f>SUM(B13:B19)</f>
        <v>15882638.040013</v>
      </c>
      <c r="C12" s="56">
        <f>SUM(C13:C19)</f>
        <v>0.25197568674714887</v>
      </c>
      <c r="D12" s="55"/>
      <c r="E12" s="29"/>
    </row>
    <row r="13" spans="1:5" x14ac:dyDescent="0.3">
      <c r="A13" s="66" t="s">
        <v>21</v>
      </c>
      <c r="B13" s="61">
        <v>13248124.199999999</v>
      </c>
      <c r="C13" s="57">
        <f>B13/B29</f>
        <v>0.21017951709260191</v>
      </c>
      <c r="D13" s="55"/>
    </row>
    <row r="14" spans="1:5" x14ac:dyDescent="0.3">
      <c r="A14" s="66" t="s">
        <v>22</v>
      </c>
      <c r="B14" s="61">
        <v>692663.4</v>
      </c>
      <c r="C14" s="57">
        <f>B14/B29</f>
        <v>1.0989001667097879E-2</v>
      </c>
      <c r="D14" s="55"/>
    </row>
    <row r="15" spans="1:5" x14ac:dyDescent="0.3">
      <c r="A15" s="66" t="s">
        <v>23</v>
      </c>
      <c r="B15" s="38">
        <v>1.0000000000000001E-5</v>
      </c>
      <c r="C15" s="57">
        <f>B15/B29</f>
        <v>1.5864851047562033E-13</v>
      </c>
      <c r="D15" s="55"/>
    </row>
    <row r="16" spans="1:5" x14ac:dyDescent="0.3">
      <c r="A16" s="66" t="s">
        <v>24</v>
      </c>
      <c r="B16" s="38">
        <v>9.9999999999999995E-7</v>
      </c>
      <c r="C16" s="57">
        <f>B16/B29</f>
        <v>1.5864851047562032E-14</v>
      </c>
      <c r="D16" s="55"/>
    </row>
    <row r="17" spans="1:4" x14ac:dyDescent="0.3">
      <c r="A17" s="66" t="s">
        <v>25</v>
      </c>
      <c r="B17" s="38">
        <v>9.9999999999999995E-7</v>
      </c>
      <c r="C17" s="57">
        <f>B17/B29</f>
        <v>1.5864851047562032E-14</v>
      </c>
      <c r="D17" s="55"/>
    </row>
    <row r="18" spans="1:4" x14ac:dyDescent="0.3">
      <c r="A18" s="66" t="s">
        <v>26</v>
      </c>
      <c r="B18" s="38">
        <v>1941850.44</v>
      </c>
      <c r="C18" s="57">
        <f>B18/B29</f>
        <v>3.0807167987242791E-2</v>
      </c>
      <c r="D18" s="55"/>
    </row>
    <row r="19" spans="1:4" x14ac:dyDescent="0.3">
      <c r="A19" s="69" t="s">
        <v>27</v>
      </c>
      <c r="B19" s="38">
        <v>9.9999999999999995E-7</v>
      </c>
      <c r="C19" s="57">
        <f>B19/B29</f>
        <v>1.5864851047562032E-14</v>
      </c>
      <c r="D19" s="55"/>
    </row>
    <row r="20" spans="1:4" x14ac:dyDescent="0.3">
      <c r="A20" s="63" t="s">
        <v>28</v>
      </c>
      <c r="B20" s="59">
        <f>B21+B25</f>
        <v>1.5000000000000002E-5</v>
      </c>
      <c r="C20" s="54">
        <f>C21+C25</f>
        <v>2.379727657134305E-13</v>
      </c>
      <c r="D20" s="55"/>
    </row>
    <row r="21" spans="1:4" x14ac:dyDescent="0.3">
      <c r="A21" s="64" t="s">
        <v>29</v>
      </c>
      <c r="B21" s="60">
        <f>SUM(B22:B24)</f>
        <v>3.0000000000000001E-6</v>
      </c>
      <c r="C21" s="56">
        <f>SUM(C22:C24)</f>
        <v>4.7594553142686096E-14</v>
      </c>
      <c r="D21" s="55"/>
    </row>
    <row r="22" spans="1:4" x14ac:dyDescent="0.3">
      <c r="A22" s="66" t="s">
        <v>30</v>
      </c>
      <c r="B22" s="62">
        <v>9.9999999999999995E-7</v>
      </c>
      <c r="C22" s="57">
        <f>B22/B29</f>
        <v>1.5864851047562032E-14</v>
      </c>
      <c r="D22" s="55"/>
    </row>
    <row r="23" spans="1:4" x14ac:dyDescent="0.3">
      <c r="A23" s="66" t="s">
        <v>31</v>
      </c>
      <c r="B23" s="62">
        <v>9.9999999999999995E-7</v>
      </c>
      <c r="C23" s="57">
        <f>B23/B29</f>
        <v>1.5864851047562032E-14</v>
      </c>
      <c r="D23" s="55"/>
    </row>
    <row r="24" spans="1:4" x14ac:dyDescent="0.3">
      <c r="A24" s="66" t="s">
        <v>32</v>
      </c>
      <c r="B24" s="62">
        <v>9.9999999999999995E-7</v>
      </c>
      <c r="C24" s="57">
        <f>B24/B29</f>
        <v>1.5864851047562032E-14</v>
      </c>
      <c r="D24" s="55"/>
    </row>
    <row r="25" spans="1:4" x14ac:dyDescent="0.3">
      <c r="A25" s="64" t="s">
        <v>33</v>
      </c>
      <c r="B25" s="60">
        <f>SUM(B26:B28)</f>
        <v>1.2000000000000002E-5</v>
      </c>
      <c r="C25" s="56">
        <f>SUM(C26:C28)</f>
        <v>1.9037821257074441E-13</v>
      </c>
      <c r="D25" s="55"/>
    </row>
    <row r="26" spans="1:4" x14ac:dyDescent="0.3">
      <c r="A26" s="66" t="s">
        <v>34</v>
      </c>
      <c r="B26" s="62">
        <v>9.9999999999999995E-7</v>
      </c>
      <c r="C26" s="57">
        <f>B26/B29</f>
        <v>1.5864851047562032E-14</v>
      </c>
      <c r="D26" s="55"/>
    </row>
    <row r="27" spans="1:4" x14ac:dyDescent="0.3">
      <c r="A27" s="66" t="s">
        <v>35</v>
      </c>
      <c r="B27" s="62">
        <v>1.0000000000000001E-5</v>
      </c>
      <c r="C27" s="57">
        <f>B27/B29</f>
        <v>1.5864851047562033E-13</v>
      </c>
      <c r="D27" s="55"/>
    </row>
    <row r="28" spans="1:4" ht="15" thickBot="1" x14ac:dyDescent="0.35">
      <c r="A28" s="66" t="s">
        <v>36</v>
      </c>
      <c r="B28" s="62">
        <v>9.9999999999999995E-7</v>
      </c>
      <c r="C28" s="57">
        <f>B28/B29</f>
        <v>1.5864851047562032E-14</v>
      </c>
      <c r="D28" s="55"/>
    </row>
    <row r="29" spans="1:4" ht="15.6" thickTop="1" thickBot="1" x14ac:dyDescent="0.35">
      <c r="A29" s="47" t="s">
        <v>9</v>
      </c>
      <c r="B29" s="48">
        <f>B2+B20</f>
        <v>63032422.87003199</v>
      </c>
      <c r="C29" s="58">
        <f>C2+C20</f>
        <v>1.0000000000000004</v>
      </c>
      <c r="D29" s="31"/>
    </row>
    <row r="30" spans="1:4" ht="15" thickTop="1" x14ac:dyDescent="0.3"/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showGridLines="0" workbookViewId="0">
      <selection activeCell="G8" sqref="G8"/>
    </sheetView>
  </sheetViews>
  <sheetFormatPr baseColWidth="10" defaultRowHeight="14.4" x14ac:dyDescent="0.3"/>
  <cols>
    <col min="1" max="1" width="47.109375" bestFit="1" customWidth="1"/>
    <col min="2" max="2" width="14.5546875" bestFit="1" customWidth="1"/>
    <col min="3" max="3" width="8" bestFit="1" customWidth="1"/>
  </cols>
  <sheetData>
    <row r="1" spans="1:5" ht="15.6" thickTop="1" thickBot="1" x14ac:dyDescent="0.35">
      <c r="A1" s="46" t="s">
        <v>0</v>
      </c>
      <c r="B1" s="46" t="s">
        <v>2</v>
      </c>
      <c r="C1" s="46" t="s">
        <v>3</v>
      </c>
    </row>
    <row r="2" spans="1:5" ht="15" thickTop="1" x14ac:dyDescent="0.3">
      <c r="A2" s="75" t="s">
        <v>248</v>
      </c>
      <c r="B2" s="70">
        <f>SUM(B3:B9)</f>
        <v>10448582.500005001</v>
      </c>
      <c r="C2" s="73">
        <f>SUM(C3:C9)</f>
        <v>0.1657652050207776</v>
      </c>
    </row>
    <row r="3" spans="1:5" x14ac:dyDescent="0.3">
      <c r="A3" s="76" t="s">
        <v>159</v>
      </c>
      <c r="B3" s="62">
        <v>8882223.7100000009</v>
      </c>
      <c r="C3" s="34">
        <f>B3/B14</f>
        <v>0.14091515613033417</v>
      </c>
    </row>
    <row r="4" spans="1:5" x14ac:dyDescent="0.3">
      <c r="A4" s="76" t="s">
        <v>160</v>
      </c>
      <c r="B4" s="62">
        <v>9.9999999999999995E-7</v>
      </c>
      <c r="C4" s="34">
        <v>8.6495630217272641E-15</v>
      </c>
    </row>
    <row r="5" spans="1:5" x14ac:dyDescent="0.3">
      <c r="A5" s="76" t="s">
        <v>161</v>
      </c>
      <c r="B5" s="62">
        <v>9.9999999999999995E-7</v>
      </c>
      <c r="C5" s="34">
        <v>8.6495630217272641E-15</v>
      </c>
    </row>
    <row r="6" spans="1:5" x14ac:dyDescent="0.3">
      <c r="A6" s="76" t="s">
        <v>162</v>
      </c>
      <c r="B6" s="62">
        <v>9.9999999999999995E-7</v>
      </c>
      <c r="C6" s="34">
        <v>8.6495630217272641E-15</v>
      </c>
    </row>
    <row r="7" spans="1:5" x14ac:dyDescent="0.3">
      <c r="A7" s="76" t="s">
        <v>163</v>
      </c>
      <c r="B7" s="62">
        <v>9.9999999999999995E-7</v>
      </c>
      <c r="C7" s="34">
        <v>8.6495630217272641E-15</v>
      </c>
      <c r="E7" s="55"/>
    </row>
    <row r="8" spans="1:5" x14ac:dyDescent="0.3">
      <c r="A8" s="76" t="s">
        <v>164</v>
      </c>
      <c r="B8" s="62">
        <v>1566358.79</v>
      </c>
      <c r="C8" s="34">
        <f>B8/B14</f>
        <v>2.4850048890400139E-2</v>
      </c>
    </row>
    <row r="9" spans="1:5" x14ac:dyDescent="0.3">
      <c r="A9" s="76" t="s">
        <v>249</v>
      </c>
      <c r="B9" s="62">
        <v>9.9999999999999995E-7</v>
      </c>
      <c r="C9" s="34">
        <v>8.6495630217272641E-15</v>
      </c>
    </row>
    <row r="10" spans="1:5" x14ac:dyDescent="0.3">
      <c r="A10" s="77" t="s">
        <v>250</v>
      </c>
      <c r="B10" s="71">
        <f>B11</f>
        <v>52583840.369999997</v>
      </c>
      <c r="C10" s="74">
        <f>C11</f>
        <v>0.8342347949791864</v>
      </c>
    </row>
    <row r="11" spans="1:5" x14ac:dyDescent="0.3">
      <c r="A11" s="76" t="s">
        <v>163</v>
      </c>
      <c r="B11" s="62">
        <v>52583840.369999997</v>
      </c>
      <c r="C11" s="34">
        <f>B11/B14</f>
        <v>0.8342347949791864</v>
      </c>
    </row>
    <row r="12" spans="1:5" x14ac:dyDescent="0.3">
      <c r="A12" s="76" t="s">
        <v>164</v>
      </c>
      <c r="B12" s="62">
        <v>9.9999999999999995E-7</v>
      </c>
      <c r="C12" s="34">
        <v>8.6495630217272641E-15</v>
      </c>
    </row>
    <row r="13" spans="1:5" ht="15" thickBot="1" x14ac:dyDescent="0.35">
      <c r="A13" s="78" t="s">
        <v>251</v>
      </c>
      <c r="B13" s="72">
        <v>9.9999999999999995E-7</v>
      </c>
      <c r="C13" s="35">
        <v>8.6495630217272641E-15</v>
      </c>
    </row>
    <row r="14" spans="1:5" ht="15.6" thickTop="1" thickBot="1" x14ac:dyDescent="0.35">
      <c r="A14" s="46" t="s">
        <v>9</v>
      </c>
      <c r="B14" s="40">
        <f>B2+B10</f>
        <v>63032422.870004997</v>
      </c>
      <c r="C14" s="36">
        <v>1.0000000000000002</v>
      </c>
    </row>
    <row r="15" spans="1:5" ht="15" thickTop="1" x14ac:dyDescent="0.3"/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showGridLines="0" tabSelected="1" topLeftCell="A25" workbookViewId="0">
      <selection activeCell="D11" sqref="D11"/>
    </sheetView>
  </sheetViews>
  <sheetFormatPr baseColWidth="10" defaultRowHeight="14.4" x14ac:dyDescent="0.3"/>
  <cols>
    <col min="1" max="1" width="54.109375" bestFit="1" customWidth="1"/>
    <col min="2" max="2" width="14.5546875" bestFit="1" customWidth="1"/>
    <col min="3" max="3" width="8" bestFit="1" customWidth="1"/>
  </cols>
  <sheetData>
    <row r="1" spans="1:5" ht="15.6" thickTop="1" thickBot="1" x14ac:dyDescent="0.35">
      <c r="A1" s="46" t="s">
        <v>165</v>
      </c>
      <c r="B1" s="46" t="s">
        <v>2</v>
      </c>
      <c r="C1" s="46" t="s">
        <v>3</v>
      </c>
    </row>
    <row r="2" spans="1:5" ht="15" thickTop="1" x14ac:dyDescent="0.3">
      <c r="A2" s="83" t="s">
        <v>166</v>
      </c>
      <c r="B2" s="80">
        <f>SUM(B3:B10)</f>
        <v>63032422.870006986</v>
      </c>
      <c r="C2" s="79">
        <f>SUM(C3:C10)</f>
        <v>0.99999999999968292</v>
      </c>
      <c r="E2" s="29"/>
    </row>
    <row r="3" spans="1:5" x14ac:dyDescent="0.3">
      <c r="A3" s="76" t="s">
        <v>167</v>
      </c>
      <c r="B3" s="38">
        <v>9.9999999999999995E-7</v>
      </c>
      <c r="C3" s="34">
        <f>B3/B34</f>
        <v>1.5864851047563288E-14</v>
      </c>
    </row>
    <row r="4" spans="1:5" x14ac:dyDescent="0.3">
      <c r="A4" s="76" t="s">
        <v>168</v>
      </c>
      <c r="B4" s="38">
        <v>9.9999999999999995E-7</v>
      </c>
      <c r="C4" s="34">
        <f>B4/B34</f>
        <v>1.5864851047563288E-14</v>
      </c>
    </row>
    <row r="5" spans="1:5" x14ac:dyDescent="0.3">
      <c r="A5" s="76" t="s">
        <v>169</v>
      </c>
      <c r="B5" s="38">
        <v>63032422.869999997</v>
      </c>
      <c r="C5" s="34">
        <f>B5/B34</f>
        <v>0.99999999999957179</v>
      </c>
    </row>
    <row r="6" spans="1:5" x14ac:dyDescent="0.3">
      <c r="A6" s="76" t="s">
        <v>170</v>
      </c>
      <c r="B6" s="38">
        <v>9.9999999999999995E-7</v>
      </c>
      <c r="C6" s="34">
        <f>B6/B34</f>
        <v>1.5864851047563288E-14</v>
      </c>
    </row>
    <row r="7" spans="1:5" x14ac:dyDescent="0.3">
      <c r="A7" s="76" t="s">
        <v>171</v>
      </c>
      <c r="B7" s="38">
        <v>9.9999999999999995E-7</v>
      </c>
      <c r="C7" s="34">
        <f>B7/B34</f>
        <v>1.5864851047563288E-14</v>
      </c>
    </row>
    <row r="8" spans="1:5" x14ac:dyDescent="0.3">
      <c r="A8" s="76" t="s">
        <v>172</v>
      </c>
      <c r="B8" s="38">
        <v>9.9999999999999995E-7</v>
      </c>
      <c r="C8" s="34">
        <f>B8/B34</f>
        <v>1.5864851047563288E-14</v>
      </c>
    </row>
    <row r="9" spans="1:5" x14ac:dyDescent="0.3">
      <c r="A9" s="76" t="s">
        <v>173</v>
      </c>
      <c r="B9" s="38">
        <v>9.9999999999999995E-7</v>
      </c>
      <c r="C9" s="34">
        <f>B9/B34</f>
        <v>1.5864851047563288E-14</v>
      </c>
    </row>
    <row r="10" spans="1:5" x14ac:dyDescent="0.3">
      <c r="A10" s="76" t="s">
        <v>85</v>
      </c>
      <c r="B10" s="38">
        <v>9.9999999999999995E-7</v>
      </c>
      <c r="C10" s="34">
        <f>B10/B34</f>
        <v>1.5864851047563288E-14</v>
      </c>
    </row>
    <row r="11" spans="1:5" x14ac:dyDescent="0.3">
      <c r="A11" s="77" t="s">
        <v>154</v>
      </c>
      <c r="B11" s="81">
        <f>SUM(B12:B18)</f>
        <v>6.999999999999999E-6</v>
      </c>
      <c r="C11" s="74">
        <f>SUM(C12:C18)</f>
        <v>1.1105395733294302E-13</v>
      </c>
      <c r="E11" s="29"/>
    </row>
    <row r="12" spans="1:5" x14ac:dyDescent="0.3">
      <c r="A12" s="76" t="s">
        <v>174</v>
      </c>
      <c r="B12" s="38">
        <v>9.9999999999999995E-7</v>
      </c>
      <c r="C12" s="34">
        <f>B12/B34</f>
        <v>1.5864851047563288E-14</v>
      </c>
    </row>
    <row r="13" spans="1:5" x14ac:dyDescent="0.3">
      <c r="A13" s="76" t="s">
        <v>175</v>
      </c>
      <c r="B13" s="38">
        <v>9.9999999999999995E-7</v>
      </c>
      <c r="C13" s="34">
        <f>B13/B34</f>
        <v>1.5864851047563288E-14</v>
      </c>
    </row>
    <row r="14" spans="1:5" x14ac:dyDescent="0.3">
      <c r="A14" s="76" t="s">
        <v>156</v>
      </c>
      <c r="B14" s="38">
        <v>9.9999999999999995E-7</v>
      </c>
      <c r="C14" s="34">
        <f>B14/B34</f>
        <v>1.5864851047563288E-14</v>
      </c>
    </row>
    <row r="15" spans="1:5" x14ac:dyDescent="0.3">
      <c r="A15" s="76" t="s">
        <v>176</v>
      </c>
      <c r="B15" s="38">
        <v>9.9999999999999995E-7</v>
      </c>
      <c r="C15" s="34">
        <f>B15/B34</f>
        <v>1.5864851047563288E-14</v>
      </c>
    </row>
    <row r="16" spans="1:5" x14ac:dyDescent="0.3">
      <c r="A16" s="76" t="s">
        <v>157</v>
      </c>
      <c r="B16" s="38">
        <v>9.9999999999999995E-7</v>
      </c>
      <c r="C16" s="34">
        <f>B16/B34</f>
        <v>1.5864851047563288E-14</v>
      </c>
    </row>
    <row r="17" spans="1:5" x14ac:dyDescent="0.3">
      <c r="A17" s="76" t="s">
        <v>177</v>
      </c>
      <c r="B17" s="38">
        <v>9.9999999999999995E-7</v>
      </c>
      <c r="C17" s="34">
        <f>B17/B34</f>
        <v>1.5864851047563288E-14</v>
      </c>
    </row>
    <row r="18" spans="1:5" x14ac:dyDescent="0.3">
      <c r="A18" s="76" t="s">
        <v>178</v>
      </c>
      <c r="B18" s="38">
        <v>9.9999999999999995E-7</v>
      </c>
      <c r="C18" s="34">
        <f>B18/B34</f>
        <v>1.5864851047563288E-14</v>
      </c>
    </row>
    <row r="19" spans="1:5" x14ac:dyDescent="0.3">
      <c r="A19" s="77" t="s">
        <v>179</v>
      </c>
      <c r="B19" s="81">
        <f>SUM(B20:B28)</f>
        <v>9.0000000000000002E-6</v>
      </c>
      <c r="C19" s="74">
        <f>SUM(C20:C28)</f>
        <v>1.4278365942806958E-13</v>
      </c>
      <c r="E19" s="29"/>
    </row>
    <row r="20" spans="1:5" x14ac:dyDescent="0.3">
      <c r="A20" s="76" t="s">
        <v>180</v>
      </c>
      <c r="B20" s="38">
        <v>9.9999999999999995E-7</v>
      </c>
      <c r="C20" s="34">
        <f>B20/B34</f>
        <v>1.5864851047563288E-14</v>
      </c>
    </row>
    <row r="21" spans="1:5" x14ac:dyDescent="0.3">
      <c r="A21" s="76" t="s">
        <v>181</v>
      </c>
      <c r="B21" s="38">
        <v>9.9999999999999995E-7</v>
      </c>
      <c r="C21" s="34">
        <f>B21/B34</f>
        <v>1.5864851047563288E-14</v>
      </c>
    </row>
    <row r="22" spans="1:5" x14ac:dyDescent="0.3">
      <c r="A22" s="76" t="s">
        <v>182</v>
      </c>
      <c r="B22" s="38">
        <v>9.9999999999999995E-7</v>
      </c>
      <c r="C22" s="34">
        <f>B22/B34</f>
        <v>1.5864851047563288E-14</v>
      </c>
    </row>
    <row r="23" spans="1:5" x14ac:dyDescent="0.3">
      <c r="A23" s="76" t="s">
        <v>183</v>
      </c>
      <c r="B23" s="38">
        <v>9.9999999999999995E-7</v>
      </c>
      <c r="C23" s="34">
        <f>B23/B34</f>
        <v>1.5864851047563288E-14</v>
      </c>
    </row>
    <row r="24" spans="1:5" x14ac:dyDescent="0.3">
      <c r="A24" s="76" t="s">
        <v>184</v>
      </c>
      <c r="B24" s="38">
        <v>9.9999999999999995E-7</v>
      </c>
      <c r="C24" s="34">
        <f>B24/B34</f>
        <v>1.5864851047563288E-14</v>
      </c>
    </row>
    <row r="25" spans="1:5" x14ac:dyDescent="0.3">
      <c r="A25" s="76" t="s">
        <v>185</v>
      </c>
      <c r="B25" s="38">
        <v>9.9999999999999995E-7</v>
      </c>
      <c r="C25" s="34">
        <f>B25/B34</f>
        <v>1.5864851047563288E-14</v>
      </c>
    </row>
    <row r="26" spans="1:5" x14ac:dyDescent="0.3">
      <c r="A26" s="76" t="s">
        <v>186</v>
      </c>
      <c r="B26" s="38">
        <v>9.9999999999999995E-7</v>
      </c>
      <c r="C26" s="34">
        <f>B26/B34</f>
        <v>1.5864851047563288E-14</v>
      </c>
    </row>
    <row r="27" spans="1:5" x14ac:dyDescent="0.3">
      <c r="A27" s="76" t="s">
        <v>187</v>
      </c>
      <c r="B27" s="38">
        <v>9.9999999999999995E-7</v>
      </c>
      <c r="C27" s="34">
        <f>B27/B34</f>
        <v>1.5864851047563288E-14</v>
      </c>
    </row>
    <row r="28" spans="1:5" x14ac:dyDescent="0.3">
      <c r="A28" s="76" t="s">
        <v>188</v>
      </c>
      <c r="B28" s="38">
        <v>9.9999999999999995E-7</v>
      </c>
      <c r="C28" s="34">
        <f>B28/B34</f>
        <v>1.5864851047563288E-14</v>
      </c>
    </row>
    <row r="29" spans="1:5" x14ac:dyDescent="0.3">
      <c r="A29" s="77" t="s">
        <v>189</v>
      </c>
      <c r="B29" s="71">
        <f>SUM(B30:B33)</f>
        <v>3.9999999999999998E-6</v>
      </c>
      <c r="C29" s="74">
        <f>SUM(C30:C33)</f>
        <v>6.3459404190253152E-14</v>
      </c>
    </row>
    <row r="30" spans="1:5" x14ac:dyDescent="0.3">
      <c r="A30" s="66" t="s">
        <v>190</v>
      </c>
      <c r="B30" s="62">
        <v>9.9999999999999995E-7</v>
      </c>
      <c r="C30" s="34">
        <f>B30/B34</f>
        <v>1.5864851047563288E-14</v>
      </c>
    </row>
    <row r="31" spans="1:5" ht="28.8" x14ac:dyDescent="0.3">
      <c r="A31" s="65" t="s">
        <v>191</v>
      </c>
      <c r="B31" s="62">
        <v>9.9999999999999995E-7</v>
      </c>
      <c r="C31" s="34">
        <f>B31/B34</f>
        <v>1.5864851047563288E-14</v>
      </c>
    </row>
    <row r="32" spans="1:5" x14ac:dyDescent="0.3">
      <c r="A32" s="66" t="s">
        <v>192</v>
      </c>
      <c r="B32" s="62">
        <v>9.9999999999999995E-7</v>
      </c>
      <c r="C32" s="34">
        <f>B32/B34</f>
        <v>1.5864851047563288E-14</v>
      </c>
    </row>
    <row r="33" spans="1:3" ht="15" thickBot="1" x14ac:dyDescent="0.35">
      <c r="A33" s="84" t="s">
        <v>193</v>
      </c>
      <c r="B33" s="72">
        <v>9.9999999999999995E-7</v>
      </c>
      <c r="C33" s="35">
        <f>B33/B34</f>
        <v>1.5864851047563288E-14</v>
      </c>
    </row>
    <row r="34" spans="1:3" ht="15.6" thickTop="1" thickBot="1" x14ac:dyDescent="0.35">
      <c r="A34" s="46" t="s">
        <v>9</v>
      </c>
      <c r="B34" s="82">
        <f>B2+B11+B19+B29</f>
        <v>63032422.870026991</v>
      </c>
      <c r="C34" s="36">
        <f>C2+C11+C19+C29</f>
        <v>1.0000000000000002</v>
      </c>
    </row>
    <row r="35" spans="1:3" ht="15" thickTop="1" x14ac:dyDescent="0.3"/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52"/>
  <sheetViews>
    <sheetView showGridLines="0" topLeftCell="I112" zoomScaleNormal="100" workbookViewId="0">
      <selection activeCell="N121" sqref="N121"/>
    </sheetView>
  </sheetViews>
  <sheetFormatPr baseColWidth="10" defaultColWidth="4.6640625" defaultRowHeight="14.4" x14ac:dyDescent="0.3"/>
  <cols>
    <col min="1" max="1" width="3.77734375" style="15" customWidth="1"/>
    <col min="2" max="2" width="8" style="15" bestFit="1" customWidth="1"/>
    <col min="3" max="3" width="62.5546875" style="15" bestFit="1" customWidth="1"/>
    <col min="4" max="4" width="14.5546875" style="15" bestFit="1" customWidth="1"/>
    <col min="5" max="5" width="8" style="15" bestFit="1" customWidth="1"/>
    <col min="6" max="6" width="1" style="15" customWidth="1"/>
    <col min="7" max="7" width="14.33203125" style="15" bestFit="1" customWidth="1"/>
    <col min="8" max="8" width="6.109375" style="15" bestFit="1" customWidth="1"/>
    <col min="9" max="9" width="28.21875" style="15" bestFit="1" customWidth="1"/>
    <col min="10" max="10" width="8.77734375" style="15" customWidth="1"/>
    <col min="11" max="11" width="17.21875" style="15" bestFit="1" customWidth="1"/>
    <col min="12" max="12" width="11.109375" style="15" bestFit="1" customWidth="1"/>
    <col min="13" max="13" width="8.33203125" style="15" bestFit="1" customWidth="1"/>
    <col min="14" max="14" width="35.88671875" style="15" bestFit="1" customWidth="1"/>
    <col min="15" max="16384" width="4.6640625" style="15"/>
  </cols>
  <sheetData>
    <row r="1" spans="2:8" ht="15" thickBot="1" x14ac:dyDescent="0.35">
      <c r="F1" s="16"/>
    </row>
    <row r="2" spans="2:8" ht="15.6" thickTop="1" thickBot="1" x14ac:dyDescent="0.35">
      <c r="B2" s="47" t="s">
        <v>37</v>
      </c>
      <c r="C2" s="53" t="s">
        <v>38</v>
      </c>
      <c r="D2" s="47" t="s">
        <v>2</v>
      </c>
      <c r="E2" s="47" t="s">
        <v>3</v>
      </c>
      <c r="F2" s="16"/>
    </row>
    <row r="3" spans="2:8" ht="15" thickTop="1" x14ac:dyDescent="0.3">
      <c r="B3" s="97">
        <v>1000</v>
      </c>
      <c r="C3" s="51" t="s">
        <v>39</v>
      </c>
      <c r="D3" s="107">
        <f>D23</f>
        <v>33144894.410039995</v>
      </c>
      <c r="E3" s="120">
        <f>D3/D12</f>
        <v>0.52583881280096256</v>
      </c>
      <c r="F3" s="16"/>
    </row>
    <row r="4" spans="2:8" x14ac:dyDescent="0.3">
      <c r="B4" s="97">
        <v>2000</v>
      </c>
      <c r="C4" s="85" t="s">
        <v>40</v>
      </c>
      <c r="D4" s="107">
        <f>D35</f>
        <v>5364599.4500099998</v>
      </c>
      <c r="E4" s="120">
        <f>D4/D12</f>
        <v>8.510857120400013E-2</v>
      </c>
      <c r="F4" s="17"/>
    </row>
    <row r="5" spans="2:8" x14ac:dyDescent="0.3">
      <c r="B5" s="97">
        <v>3000</v>
      </c>
      <c r="C5" s="85" t="s">
        <v>41</v>
      </c>
      <c r="D5" s="107">
        <f>D47</f>
        <v>5888035.5299999993</v>
      </c>
      <c r="E5" s="120">
        <f>D5/D12</f>
        <v>9.3412806645937652E-2</v>
      </c>
      <c r="F5" s="18"/>
    </row>
    <row r="6" spans="2:8" x14ac:dyDescent="0.3">
      <c r="B6" s="97">
        <v>4000</v>
      </c>
      <c r="C6" s="85" t="s">
        <v>42</v>
      </c>
      <c r="D6" s="107">
        <f>D69</f>
        <v>3079505.8800500003</v>
      </c>
      <c r="E6" s="120">
        <f>D6/D12</f>
        <v>4.8855902086945929E-2</v>
      </c>
      <c r="F6" s="18"/>
    </row>
    <row r="7" spans="2:8" x14ac:dyDescent="0.3">
      <c r="B7" s="97">
        <v>5000</v>
      </c>
      <c r="C7" s="85" t="s">
        <v>43</v>
      </c>
      <c r="D7" s="107">
        <f>D87</f>
        <v>692663.40004999982</v>
      </c>
      <c r="E7" s="120">
        <f>D7/D12</f>
        <v>1.098900166785991E-2</v>
      </c>
      <c r="F7" s="18"/>
    </row>
    <row r="8" spans="2:8" x14ac:dyDescent="0.3">
      <c r="B8" s="97">
        <v>6000</v>
      </c>
      <c r="C8" s="85" t="s">
        <v>44</v>
      </c>
      <c r="D8" s="107">
        <f>D93</f>
        <v>13248124.20001</v>
      </c>
      <c r="E8" s="120">
        <f>D8/D12</f>
        <v>0.21017951709216362</v>
      </c>
      <c r="F8" s="18"/>
    </row>
    <row r="9" spans="2:8" x14ac:dyDescent="0.3">
      <c r="B9" s="97">
        <v>7000</v>
      </c>
      <c r="C9" s="85" t="s">
        <v>45</v>
      </c>
      <c r="D9" s="107">
        <f>D103</f>
        <v>6.999999999999999E-6</v>
      </c>
      <c r="E9" s="120">
        <f>D9/D12</f>
        <v>1.1105395733261881E-13</v>
      </c>
      <c r="F9" s="18"/>
    </row>
    <row r="10" spans="2:8" x14ac:dyDescent="0.3">
      <c r="B10" s="97">
        <v>8000</v>
      </c>
      <c r="C10" s="85" t="s">
        <v>46</v>
      </c>
      <c r="D10" s="107">
        <f>D109</f>
        <v>3.0000000000000004E-5</v>
      </c>
      <c r="E10" s="120">
        <f>D10/D12</f>
        <v>4.7594553142550936E-13</v>
      </c>
      <c r="F10" s="18"/>
    </row>
    <row r="11" spans="2:8" ht="15" thickBot="1" x14ac:dyDescent="0.35">
      <c r="B11" s="98">
        <v>9000</v>
      </c>
      <c r="C11" s="85" t="s">
        <v>47</v>
      </c>
      <c r="D11" s="107">
        <f>D119</f>
        <v>1614600.0000140001</v>
      </c>
      <c r="E11" s="120">
        <f>D11/D12</f>
        <v>2.5615388501543018E-2</v>
      </c>
      <c r="F11" s="16"/>
    </row>
    <row r="12" spans="2:8" ht="15.6" thickTop="1" thickBot="1" x14ac:dyDescent="0.35">
      <c r="B12" s="177" t="s">
        <v>48</v>
      </c>
      <c r="C12" s="178"/>
      <c r="D12" s="108">
        <f>SUM(D3:D11)</f>
        <v>63032422.870211005</v>
      </c>
      <c r="E12" s="121">
        <f>SUM(E3:E11)</f>
        <v>0.99999999999999978</v>
      </c>
      <c r="F12" s="16"/>
    </row>
    <row r="13" spans="2:8" ht="15.6" thickTop="1" thickBot="1" x14ac:dyDescent="0.35">
      <c r="B13" s="19"/>
      <c r="C13" s="20"/>
      <c r="D13" s="109"/>
      <c r="E13" s="122"/>
      <c r="F13" s="18"/>
    </row>
    <row r="14" spans="2:8" ht="16.2" customHeight="1" thickTop="1" thickBot="1" x14ac:dyDescent="0.35">
      <c r="B14" s="171" t="s">
        <v>49</v>
      </c>
      <c r="C14" s="172"/>
      <c r="D14" s="47" t="s">
        <v>2</v>
      </c>
      <c r="E14" s="47" t="s">
        <v>3</v>
      </c>
      <c r="F14" s="21"/>
    </row>
    <row r="15" spans="2:8" ht="15" thickTop="1" x14ac:dyDescent="0.3">
      <c r="B15" s="99">
        <v>1100</v>
      </c>
      <c r="C15" s="51" t="s">
        <v>56</v>
      </c>
      <c r="D15" s="107">
        <v>22528694.469999999</v>
      </c>
      <c r="E15" s="120">
        <f>D15/D23</f>
        <v>0.67970331090195846</v>
      </c>
    </row>
    <row r="16" spans="2:8" x14ac:dyDescent="0.3">
      <c r="B16" s="99">
        <v>1200</v>
      </c>
      <c r="C16" s="85" t="s">
        <v>57</v>
      </c>
      <c r="D16" s="107">
        <v>1.0000000000000001E-5</v>
      </c>
      <c r="E16" s="120">
        <f>D16/D23</f>
        <v>3.0170559230898858E-13</v>
      </c>
      <c r="G16" s="20"/>
      <c r="H16" s="20"/>
    </row>
    <row r="17" spans="2:9" x14ac:dyDescent="0.3">
      <c r="B17" s="99">
        <v>1300</v>
      </c>
      <c r="C17" s="85" t="s">
        <v>58</v>
      </c>
      <c r="D17" s="107">
        <v>4023842.99</v>
      </c>
      <c r="E17" s="120">
        <f>D17/D23</f>
        <v>0.12140159326563216</v>
      </c>
      <c r="G17" s="14"/>
      <c r="H17" s="14"/>
      <c r="I17" s="14"/>
    </row>
    <row r="18" spans="2:9" x14ac:dyDescent="0.3">
      <c r="B18" s="99">
        <v>1400</v>
      </c>
      <c r="C18" s="85" t="s">
        <v>59</v>
      </c>
      <c r="D18" s="107">
        <v>1.0000000000000001E-5</v>
      </c>
      <c r="E18" s="120">
        <f>D18/D23</f>
        <v>3.0170559230898858E-13</v>
      </c>
      <c r="G18" s="11"/>
      <c r="H18" s="3"/>
      <c r="I18" s="4"/>
    </row>
    <row r="19" spans="2:9" x14ac:dyDescent="0.3">
      <c r="B19" s="99">
        <v>1500</v>
      </c>
      <c r="C19" s="85" t="s">
        <v>60</v>
      </c>
      <c r="D19" s="107">
        <v>2910252.33</v>
      </c>
      <c r="E19" s="120">
        <f>D19/D23</f>
        <v>8.7803940299126401E-2</v>
      </c>
    </row>
    <row r="20" spans="2:9" x14ac:dyDescent="0.3">
      <c r="B20" s="99">
        <v>1600</v>
      </c>
      <c r="C20" s="85" t="s">
        <v>61</v>
      </c>
      <c r="D20" s="107">
        <v>1.0000000000000001E-5</v>
      </c>
      <c r="E20" s="120">
        <f>D20/D23</f>
        <v>3.0170559230898858E-13</v>
      </c>
    </row>
    <row r="21" spans="2:9" x14ac:dyDescent="0.3">
      <c r="B21" s="99">
        <v>1700</v>
      </c>
      <c r="C21" s="85" t="s">
        <v>62</v>
      </c>
      <c r="D21" s="107">
        <v>3682104.62</v>
      </c>
      <c r="E21" s="120">
        <f>D21/D23</f>
        <v>0.11109115553207632</v>
      </c>
    </row>
    <row r="22" spans="2:9" ht="15" thickBot="1" x14ac:dyDescent="0.35">
      <c r="B22" s="99">
        <v>1800</v>
      </c>
      <c r="C22" s="85" t="s">
        <v>63</v>
      </c>
      <c r="D22" s="107">
        <v>1.0000000000000001E-5</v>
      </c>
      <c r="E22" s="120">
        <f>D22/D23</f>
        <v>3.0170559230898858E-13</v>
      </c>
    </row>
    <row r="23" spans="2:9" ht="15.6" thickTop="1" thickBot="1" x14ac:dyDescent="0.35">
      <c r="B23" s="91"/>
      <c r="C23" s="92" t="s">
        <v>64</v>
      </c>
      <c r="D23" s="108">
        <f>SUM(D15:D22)</f>
        <v>33144894.410039995</v>
      </c>
      <c r="E23" s="121">
        <f>SUM(E15:E22)</f>
        <v>1.0000000000000004</v>
      </c>
    </row>
    <row r="24" spans="2:9" ht="15.6" thickTop="1" thickBot="1" x14ac:dyDescent="0.35">
      <c r="B24" s="100"/>
      <c r="C24" s="6"/>
      <c r="D24" s="110"/>
      <c r="E24" s="123"/>
    </row>
    <row r="25" spans="2:9" ht="15.6" thickTop="1" thickBot="1" x14ac:dyDescent="0.35">
      <c r="B25" s="171" t="s">
        <v>65</v>
      </c>
      <c r="C25" s="172"/>
      <c r="D25" s="47" t="s">
        <v>2</v>
      </c>
      <c r="E25" s="47" t="s">
        <v>3</v>
      </c>
    </row>
    <row r="26" spans="2:9" ht="15" customHeight="1" thickTop="1" x14ac:dyDescent="0.3">
      <c r="B26" s="99">
        <v>2100</v>
      </c>
      <c r="C26" s="49" t="s">
        <v>66</v>
      </c>
      <c r="D26" s="107">
        <v>651958.92000000004</v>
      </c>
      <c r="E26" s="120">
        <f>D26/D35</f>
        <v>0.1215298413376948</v>
      </c>
    </row>
    <row r="27" spans="2:9" x14ac:dyDescent="0.3">
      <c r="B27" s="99">
        <v>2200</v>
      </c>
      <c r="C27" s="85" t="s">
        <v>67</v>
      </c>
      <c r="D27" s="107">
        <v>170963.37</v>
      </c>
      <c r="E27" s="120">
        <f>D27/D35</f>
        <v>3.1868804296224074E-2</v>
      </c>
    </row>
    <row r="28" spans="2:9" x14ac:dyDescent="0.3">
      <c r="B28" s="99">
        <v>2300</v>
      </c>
      <c r="C28" s="85" t="s">
        <v>68</v>
      </c>
      <c r="D28" s="107">
        <v>5382</v>
      </c>
      <c r="E28" s="120">
        <f>D28/D35</f>
        <v>1.0032435879234129E-3</v>
      </c>
    </row>
    <row r="29" spans="2:9" x14ac:dyDescent="0.3">
      <c r="B29" s="99">
        <v>2400</v>
      </c>
      <c r="C29" s="85" t="s">
        <v>69</v>
      </c>
      <c r="D29" s="107">
        <v>766314</v>
      </c>
      <c r="E29" s="120">
        <f>D29/D35</f>
        <v>0.14284645240355673</v>
      </c>
    </row>
    <row r="30" spans="2:9" x14ac:dyDescent="0.3">
      <c r="B30" s="99">
        <v>2500</v>
      </c>
      <c r="C30" s="85" t="s">
        <v>70</v>
      </c>
      <c r="D30" s="107">
        <v>39826.800000000003</v>
      </c>
      <c r="E30" s="120">
        <f>D30/D35</f>
        <v>7.4240025506332567E-3</v>
      </c>
    </row>
    <row r="31" spans="2:9" x14ac:dyDescent="0.3">
      <c r="B31" s="99">
        <v>2600</v>
      </c>
      <c r="C31" s="85" t="s">
        <v>71</v>
      </c>
      <c r="D31" s="107">
        <v>3089231.29</v>
      </c>
      <c r="E31" s="120">
        <f>D31/D35</f>
        <v>0.57585497645947115</v>
      </c>
    </row>
    <row r="32" spans="2:9" x14ac:dyDescent="0.3">
      <c r="B32" s="99">
        <v>2700</v>
      </c>
      <c r="C32" s="85" t="s">
        <v>72</v>
      </c>
      <c r="D32" s="107">
        <v>289021</v>
      </c>
      <c r="E32" s="120">
        <f>D32/D35</f>
        <v>5.3875597366260262E-2</v>
      </c>
    </row>
    <row r="33" spans="2:9" x14ac:dyDescent="0.3">
      <c r="B33" s="99">
        <v>2800</v>
      </c>
      <c r="C33" s="85" t="s">
        <v>73</v>
      </c>
      <c r="D33" s="107">
        <v>1.0000000000000001E-5</v>
      </c>
      <c r="E33" s="120">
        <f>D33/D35</f>
        <v>1.8640720697202024E-12</v>
      </c>
    </row>
    <row r="34" spans="2:9" ht="15" thickBot="1" x14ac:dyDescent="0.35">
      <c r="B34" s="99">
        <v>2900</v>
      </c>
      <c r="C34" s="85" t="s">
        <v>74</v>
      </c>
      <c r="D34" s="107">
        <v>351902.07</v>
      </c>
      <c r="E34" s="120">
        <f>D34/D35</f>
        <v>6.5597081996372361E-2</v>
      </c>
    </row>
    <row r="35" spans="2:9" ht="15.6" thickTop="1" thickBot="1" x14ac:dyDescent="0.35">
      <c r="B35" s="91"/>
      <c r="C35" s="53" t="s">
        <v>75</v>
      </c>
      <c r="D35" s="108">
        <f>SUM(D26:D34)</f>
        <v>5364599.4500099998</v>
      </c>
      <c r="E35" s="121">
        <f>SUM(E26:E34)</f>
        <v>1</v>
      </c>
    </row>
    <row r="36" spans="2:9" ht="15.6" thickTop="1" thickBot="1" x14ac:dyDescent="0.35">
      <c r="B36" s="101"/>
      <c r="C36" s="3"/>
      <c r="D36" s="111"/>
      <c r="E36" s="124"/>
    </row>
    <row r="37" spans="2:9" ht="15.6" thickTop="1" thickBot="1" x14ac:dyDescent="0.35">
      <c r="B37" s="171" t="s">
        <v>76</v>
      </c>
      <c r="C37" s="172"/>
      <c r="D37" s="47" t="s">
        <v>2</v>
      </c>
      <c r="E37" s="47" t="s">
        <v>3</v>
      </c>
    </row>
    <row r="38" spans="2:9" ht="15" thickTop="1" x14ac:dyDescent="0.3">
      <c r="B38" s="99">
        <v>3100</v>
      </c>
      <c r="C38" s="86" t="s">
        <v>77</v>
      </c>
      <c r="D38" s="107">
        <v>2064928.65</v>
      </c>
      <c r="E38" s="120">
        <f>D38/D47</f>
        <v>0.35069908112460052</v>
      </c>
    </row>
    <row r="39" spans="2:9" x14ac:dyDescent="0.3">
      <c r="B39" s="99">
        <v>3200</v>
      </c>
      <c r="C39" s="86" t="s">
        <v>78</v>
      </c>
      <c r="D39" s="107">
        <v>213127.2</v>
      </c>
      <c r="E39" s="120">
        <f>D39/D47</f>
        <v>3.6196656578259476E-2</v>
      </c>
    </row>
    <row r="40" spans="2:9" x14ac:dyDescent="0.3">
      <c r="B40" s="99">
        <v>3300</v>
      </c>
      <c r="C40" s="86" t="s">
        <v>79</v>
      </c>
      <c r="D40" s="107">
        <v>259387.57</v>
      </c>
      <c r="E40" s="120">
        <f>D40/D47</f>
        <v>4.4053329617051419E-2</v>
      </c>
    </row>
    <row r="41" spans="2:9" x14ac:dyDescent="0.3">
      <c r="B41" s="99">
        <v>3400</v>
      </c>
      <c r="C41" s="86" t="s">
        <v>80</v>
      </c>
      <c r="D41" s="107">
        <v>39826.800000000003</v>
      </c>
      <c r="E41" s="120">
        <f>D41/D47</f>
        <v>6.7640216838161654E-3</v>
      </c>
    </row>
    <row r="42" spans="2:9" x14ac:dyDescent="0.3">
      <c r="B42" s="99">
        <v>3500</v>
      </c>
      <c r="C42" s="86" t="s">
        <v>81</v>
      </c>
      <c r="D42" s="107">
        <v>317943.71999999997</v>
      </c>
      <c r="E42" s="120">
        <f>D42/D47</f>
        <v>5.3998267907870455E-2</v>
      </c>
    </row>
    <row r="43" spans="2:9" x14ac:dyDescent="0.3">
      <c r="B43" s="99">
        <v>3600</v>
      </c>
      <c r="C43" s="86" t="s">
        <v>82</v>
      </c>
      <c r="D43" s="107">
        <v>816691.59</v>
      </c>
      <c r="E43" s="120">
        <f>D43/D47</f>
        <v>0.13870357708252484</v>
      </c>
    </row>
    <row r="44" spans="2:9" x14ac:dyDescent="0.3">
      <c r="B44" s="99">
        <v>3700</v>
      </c>
      <c r="C44" s="86" t="s">
        <v>83</v>
      </c>
      <c r="D44" s="107">
        <v>319176.40000000002</v>
      </c>
      <c r="E44" s="120">
        <f>D44/D47</f>
        <v>5.4207621264133247E-2</v>
      </c>
    </row>
    <row r="45" spans="2:9" x14ac:dyDescent="0.3">
      <c r="B45" s="99">
        <v>3800</v>
      </c>
      <c r="C45" s="86" t="s">
        <v>84</v>
      </c>
      <c r="D45" s="107">
        <v>1149507.3</v>
      </c>
      <c r="E45" s="120">
        <f>D45/D47</f>
        <v>0.19522764326797468</v>
      </c>
    </row>
    <row r="46" spans="2:9" ht="15" thickBot="1" x14ac:dyDescent="0.35">
      <c r="B46" s="99">
        <v>3900</v>
      </c>
      <c r="C46" s="86" t="s">
        <v>85</v>
      </c>
      <c r="D46" s="107">
        <v>707446.3</v>
      </c>
      <c r="E46" s="120">
        <f>D46/D47</f>
        <v>0.12014980147376932</v>
      </c>
      <c r="I46" s="22"/>
    </row>
    <row r="47" spans="2:9" ht="15.6" thickTop="1" thickBot="1" x14ac:dyDescent="0.35">
      <c r="B47" s="91"/>
      <c r="C47" s="53" t="s">
        <v>86</v>
      </c>
      <c r="D47" s="108">
        <f>SUM(D38:D46)</f>
        <v>5888035.5299999993</v>
      </c>
      <c r="E47" s="121">
        <f>SUM(E38:E46)</f>
        <v>1.0000000000000002</v>
      </c>
      <c r="I47" s="23"/>
    </row>
    <row r="48" spans="2:9" ht="15.6" thickTop="1" thickBot="1" x14ac:dyDescent="0.35">
      <c r="B48" s="102"/>
      <c r="C48" s="5"/>
      <c r="D48" s="112"/>
      <c r="E48" s="125"/>
      <c r="I48" s="23"/>
    </row>
    <row r="49" spans="2:8" ht="15.6" thickTop="1" thickBot="1" x14ac:dyDescent="0.35">
      <c r="B49" s="177" t="s">
        <v>82</v>
      </c>
      <c r="C49" s="178"/>
      <c r="D49" s="47" t="s">
        <v>2</v>
      </c>
      <c r="E49" s="47" t="s">
        <v>3</v>
      </c>
    </row>
    <row r="50" spans="2:8" ht="29.4" thickTop="1" x14ac:dyDescent="0.3">
      <c r="B50" s="103">
        <v>361</v>
      </c>
      <c r="C50" s="87" t="s">
        <v>87</v>
      </c>
      <c r="D50" s="113">
        <v>124351.11</v>
      </c>
      <c r="E50" s="126">
        <f>D50/D57</f>
        <v>0.15226201851045082</v>
      </c>
    </row>
    <row r="51" spans="2:8" ht="28.8" x14ac:dyDescent="0.3">
      <c r="B51" s="103">
        <v>362</v>
      </c>
      <c r="C51" s="87" t="s">
        <v>88</v>
      </c>
      <c r="D51" s="107">
        <v>1.0000000000000001E-5</v>
      </c>
      <c r="E51" s="126">
        <f>D51/D57</f>
        <v>1.2244524275694108E-11</v>
      </c>
    </row>
    <row r="52" spans="2:8" ht="28.8" x14ac:dyDescent="0.3">
      <c r="B52" s="103">
        <v>363</v>
      </c>
      <c r="C52" s="87" t="s">
        <v>89</v>
      </c>
      <c r="D52" s="107">
        <v>1.0000000000000001E-5</v>
      </c>
      <c r="E52" s="126">
        <f>D52/D57</f>
        <v>1.2244524275694108E-11</v>
      </c>
    </row>
    <row r="53" spans="2:8" x14ac:dyDescent="0.3">
      <c r="B53" s="103">
        <v>364</v>
      </c>
      <c r="C53" s="87" t="s">
        <v>90</v>
      </c>
      <c r="D53" s="113">
        <v>1.0000000000000001E-5</v>
      </c>
      <c r="E53" s="126">
        <f>D53/D57</f>
        <v>1.2244524275694108E-11</v>
      </c>
    </row>
    <row r="54" spans="2:8" x14ac:dyDescent="0.3">
      <c r="B54" s="103">
        <v>365</v>
      </c>
      <c r="C54" s="50" t="s">
        <v>91</v>
      </c>
      <c r="D54" s="107">
        <v>12916.8</v>
      </c>
      <c r="E54" s="126">
        <f>D54/D57</f>
        <v>1.5816007116428565E-2</v>
      </c>
    </row>
    <row r="55" spans="2:8" ht="28.8" x14ac:dyDescent="0.3">
      <c r="B55" s="103">
        <v>366</v>
      </c>
      <c r="C55" s="87" t="s">
        <v>92</v>
      </c>
      <c r="D55" s="107">
        <v>1.0000000000000001E-5</v>
      </c>
      <c r="E55" s="126">
        <f>D55/D57</f>
        <v>1.2244524275694108E-11</v>
      </c>
    </row>
    <row r="56" spans="2:8" ht="15" thickBot="1" x14ac:dyDescent="0.35">
      <c r="B56" s="103">
        <v>369</v>
      </c>
      <c r="C56" s="50" t="s">
        <v>93</v>
      </c>
      <c r="D56" s="107">
        <v>679423.68</v>
      </c>
      <c r="E56" s="126">
        <f>D56/D57</f>
        <v>0.8319219743241425</v>
      </c>
    </row>
    <row r="57" spans="2:8" ht="15.6" thickTop="1" thickBot="1" x14ac:dyDescent="0.35">
      <c r="B57" s="93"/>
      <c r="C57" s="92" t="s">
        <v>94</v>
      </c>
      <c r="D57" s="108">
        <f>SUM(D50:D56)</f>
        <v>816691.59004000004</v>
      </c>
      <c r="E57" s="127">
        <f>SUM(E50:E56)</f>
        <v>0.99999999999999989</v>
      </c>
      <c r="F57" s="12"/>
      <c r="H57" s="24"/>
    </row>
    <row r="58" spans="2:8" ht="15.6" thickTop="1" thickBot="1" x14ac:dyDescent="0.35">
      <c r="B58" s="104"/>
      <c r="C58" s="25"/>
      <c r="D58" s="114"/>
      <c r="E58" s="128"/>
    </row>
    <row r="59" spans="2:8" ht="15.6" thickTop="1" thickBot="1" x14ac:dyDescent="0.35">
      <c r="B59" s="171" t="s">
        <v>95</v>
      </c>
      <c r="C59" s="172"/>
      <c r="D59" s="47" t="s">
        <v>2</v>
      </c>
      <c r="E59" s="47" t="s">
        <v>3</v>
      </c>
    </row>
    <row r="60" spans="2:8" ht="15" thickTop="1" x14ac:dyDescent="0.3">
      <c r="B60" s="105">
        <v>4100</v>
      </c>
      <c r="C60" s="90" t="s">
        <v>96</v>
      </c>
      <c r="D60" s="107">
        <v>1.0000000000000001E-5</v>
      </c>
      <c r="E60" s="129">
        <f>D60/D69</f>
        <v>3.2472742022618371E-12</v>
      </c>
      <c r="F60" s="18"/>
      <c r="G60" s="18"/>
      <c r="H60" s="18"/>
    </row>
    <row r="61" spans="2:8" x14ac:dyDescent="0.3">
      <c r="B61" s="106">
        <v>4200</v>
      </c>
      <c r="C61" s="50" t="s">
        <v>97</v>
      </c>
      <c r="D61" s="107">
        <v>1.0000000000000001E-5</v>
      </c>
      <c r="E61" s="130">
        <f>D61/D69</f>
        <v>3.2472742022618371E-12</v>
      </c>
    </row>
    <row r="62" spans="2:8" x14ac:dyDescent="0.3">
      <c r="B62" s="99">
        <v>4300</v>
      </c>
      <c r="C62" s="86" t="s">
        <v>98</v>
      </c>
      <c r="D62" s="107">
        <v>861120</v>
      </c>
      <c r="E62" s="120">
        <f>D62/D69</f>
        <v>0.2796292761051713</v>
      </c>
    </row>
    <row r="63" spans="2:8" x14ac:dyDescent="0.3">
      <c r="B63" s="99">
        <v>4400</v>
      </c>
      <c r="C63" s="86" t="s">
        <v>99</v>
      </c>
      <c r="D63" s="107">
        <v>1975434.12</v>
      </c>
      <c r="E63" s="120">
        <f>D63/D69</f>
        <v>0.64147762561438137</v>
      </c>
    </row>
    <row r="64" spans="2:8" x14ac:dyDescent="0.3">
      <c r="B64" s="99">
        <v>4500</v>
      </c>
      <c r="C64" s="86" t="s">
        <v>7</v>
      </c>
      <c r="D64" s="107">
        <v>21528</v>
      </c>
      <c r="E64" s="120">
        <f>D64/D69</f>
        <v>6.9907319026292821E-3</v>
      </c>
    </row>
    <row r="65" spans="2:5" x14ac:dyDescent="0.3">
      <c r="B65" s="99">
        <v>4600</v>
      </c>
      <c r="C65" s="86" t="s">
        <v>100</v>
      </c>
      <c r="D65" s="107">
        <v>1.0000000000000001E-5</v>
      </c>
      <c r="E65" s="120">
        <f>D65/D69</f>
        <v>3.2472742022618371E-12</v>
      </c>
    </row>
    <row r="66" spans="2:5" x14ac:dyDescent="0.3">
      <c r="B66" s="99">
        <v>4700</v>
      </c>
      <c r="C66" s="86" t="s">
        <v>101</v>
      </c>
      <c r="D66" s="107">
        <v>1.0000000000000001E-5</v>
      </c>
      <c r="E66" s="120">
        <f>D66/D69</f>
        <v>3.2472742022618371E-12</v>
      </c>
    </row>
    <row r="67" spans="2:5" x14ac:dyDescent="0.3">
      <c r="B67" s="99">
        <v>4800</v>
      </c>
      <c r="C67" s="86" t="s">
        <v>102</v>
      </c>
      <c r="D67" s="107">
        <v>221423.76</v>
      </c>
      <c r="E67" s="120">
        <f>D67/D69</f>
        <v>7.1902366361581635E-2</v>
      </c>
    </row>
    <row r="68" spans="2:5" ht="15" thickBot="1" x14ac:dyDescent="0.35">
      <c r="B68" s="99">
        <v>4900</v>
      </c>
      <c r="C68" s="86" t="s">
        <v>103</v>
      </c>
      <c r="D68" s="107">
        <v>1.0000000000000001E-5</v>
      </c>
      <c r="E68" s="120">
        <f>D68/D69</f>
        <v>3.2472742022618371E-12</v>
      </c>
    </row>
    <row r="69" spans="2:5" ht="15.6" thickTop="1" thickBot="1" x14ac:dyDescent="0.35">
      <c r="B69" s="91"/>
      <c r="C69" s="53" t="s">
        <v>104</v>
      </c>
      <c r="D69" s="108">
        <f>SUM(D60:D68)</f>
        <v>3079505.8800500003</v>
      </c>
      <c r="E69" s="127">
        <f>SUM(E60:E68)</f>
        <v>1</v>
      </c>
    </row>
    <row r="70" spans="2:5" ht="15.6" thickTop="1" thickBot="1" x14ac:dyDescent="0.35">
      <c r="B70" s="102"/>
      <c r="C70" s="5"/>
      <c r="D70" s="115"/>
      <c r="E70" s="131"/>
    </row>
    <row r="71" spans="2:5" ht="15.6" thickTop="1" thickBot="1" x14ac:dyDescent="0.35">
      <c r="B71" s="177" t="s">
        <v>7</v>
      </c>
      <c r="C71" s="178"/>
      <c r="D71" s="47" t="s">
        <v>2</v>
      </c>
      <c r="E71" s="47" t="s">
        <v>3</v>
      </c>
    </row>
    <row r="72" spans="2:5" ht="15" thickTop="1" x14ac:dyDescent="0.3">
      <c r="B72" s="103">
        <v>451</v>
      </c>
      <c r="C72" s="89" t="s">
        <v>105</v>
      </c>
      <c r="D72" s="107">
        <v>1.0000000000000001E-5</v>
      </c>
      <c r="E72" s="132">
        <f>D72/D75</f>
        <v>4.6451133364500995E-10</v>
      </c>
    </row>
    <row r="73" spans="2:5" x14ac:dyDescent="0.3">
      <c r="B73" s="103">
        <v>452</v>
      </c>
      <c r="C73" s="89" t="s">
        <v>106</v>
      </c>
      <c r="D73" s="107">
        <v>1.0000000000000001E-5</v>
      </c>
      <c r="E73" s="132">
        <f>D73/D75</f>
        <v>4.6451133364500995E-10</v>
      </c>
    </row>
    <row r="74" spans="2:5" ht="15" thickBot="1" x14ac:dyDescent="0.35">
      <c r="B74" s="103">
        <v>459</v>
      </c>
      <c r="C74" s="87" t="s">
        <v>107</v>
      </c>
      <c r="D74" s="107">
        <v>21528</v>
      </c>
      <c r="E74" s="132">
        <f>D74/D75</f>
        <v>0.99999999907097736</v>
      </c>
    </row>
    <row r="75" spans="2:5" ht="15.6" thickTop="1" thickBot="1" x14ac:dyDescent="0.35">
      <c r="B75" s="94"/>
      <c r="C75" s="92" t="s">
        <v>108</v>
      </c>
      <c r="D75" s="108">
        <f>SUM(D72:D74)</f>
        <v>21528.000019999999</v>
      </c>
      <c r="E75" s="127">
        <f>SUM(E72:E74)</f>
        <v>1</v>
      </c>
    </row>
    <row r="76" spans="2:5" ht="15.6" thickTop="1" thickBot="1" x14ac:dyDescent="0.35">
      <c r="B76" s="101"/>
      <c r="C76" s="3"/>
      <c r="D76" s="116"/>
      <c r="E76" s="133"/>
    </row>
    <row r="77" spans="2:5" ht="15.6" thickTop="1" thickBot="1" x14ac:dyDescent="0.35">
      <c r="B77" s="171" t="s">
        <v>109</v>
      </c>
      <c r="C77" s="172"/>
      <c r="D77" s="47" t="s">
        <v>2</v>
      </c>
      <c r="E77" s="47" t="s">
        <v>3</v>
      </c>
    </row>
    <row r="78" spans="2:5" ht="15" thickTop="1" x14ac:dyDescent="0.3">
      <c r="B78" s="99">
        <v>5100</v>
      </c>
      <c r="C78" s="87" t="s">
        <v>110</v>
      </c>
      <c r="D78" s="113">
        <v>56511</v>
      </c>
      <c r="E78" s="120">
        <f>D78/D87</f>
        <v>8.1585081579192378E-2</v>
      </c>
    </row>
    <row r="79" spans="2:5" x14ac:dyDescent="0.3">
      <c r="B79" s="99">
        <v>5200</v>
      </c>
      <c r="C79" s="87" t="s">
        <v>111</v>
      </c>
      <c r="D79" s="113">
        <v>16146</v>
      </c>
      <c r="E79" s="120">
        <f>D79/D87</f>
        <v>2.3310023308340679E-2</v>
      </c>
    </row>
    <row r="80" spans="2:5" x14ac:dyDescent="0.3">
      <c r="B80" s="99">
        <v>5300</v>
      </c>
      <c r="C80" s="87" t="s">
        <v>112</v>
      </c>
      <c r="D80" s="107">
        <v>1.0000000000000001E-5</v>
      </c>
      <c r="E80" s="120">
        <f>D80/D87</f>
        <v>1.4437026699083786E-11</v>
      </c>
    </row>
    <row r="81" spans="2:5" x14ac:dyDescent="0.3">
      <c r="B81" s="99">
        <v>5400</v>
      </c>
      <c r="C81" s="87" t="s">
        <v>113</v>
      </c>
      <c r="D81" s="107">
        <v>576950.4</v>
      </c>
      <c r="E81" s="120">
        <f>D81/D87</f>
        <v>0.832944832884707</v>
      </c>
    </row>
    <row r="82" spans="2:5" x14ac:dyDescent="0.3">
      <c r="B82" s="99">
        <v>5500</v>
      </c>
      <c r="C82" s="87" t="s">
        <v>114</v>
      </c>
      <c r="D82" s="107">
        <v>1.0000000000000001E-5</v>
      </c>
      <c r="E82" s="120">
        <f>D82/D87</f>
        <v>1.4437026699083786E-11</v>
      </c>
    </row>
    <row r="83" spans="2:5" x14ac:dyDescent="0.3">
      <c r="B83" s="99">
        <v>5600</v>
      </c>
      <c r="C83" s="87" t="s">
        <v>115</v>
      </c>
      <c r="D83" s="117">
        <v>43056</v>
      </c>
      <c r="E83" s="120">
        <f>D83/D87</f>
        <v>6.2160062155575145E-2</v>
      </c>
    </row>
    <row r="84" spans="2:5" x14ac:dyDescent="0.3">
      <c r="B84" s="106">
        <v>5700</v>
      </c>
      <c r="C84" s="87" t="s">
        <v>116</v>
      </c>
      <c r="D84" s="107">
        <v>1.0000000000000001E-5</v>
      </c>
      <c r="E84" s="130">
        <f>D84/D87</f>
        <v>1.4437026699083786E-11</v>
      </c>
    </row>
    <row r="85" spans="2:5" x14ac:dyDescent="0.3">
      <c r="B85" s="99">
        <v>5800</v>
      </c>
      <c r="C85" s="87" t="s">
        <v>117</v>
      </c>
      <c r="D85" s="107">
        <v>1.0000000000000001E-5</v>
      </c>
      <c r="E85" s="120">
        <f>D85/D87</f>
        <v>1.4437026699083786E-11</v>
      </c>
    </row>
    <row r="86" spans="2:5" ht="15" thickBot="1" x14ac:dyDescent="0.35">
      <c r="B86" s="106">
        <v>5900</v>
      </c>
      <c r="C86" s="87" t="s">
        <v>118</v>
      </c>
      <c r="D86" s="107">
        <v>1.0000000000000001E-5</v>
      </c>
      <c r="E86" s="130">
        <f>D86/D87</f>
        <v>1.4437026699083786E-11</v>
      </c>
    </row>
    <row r="87" spans="2:5" ht="15.6" thickTop="1" thickBot="1" x14ac:dyDescent="0.35">
      <c r="B87" s="91"/>
      <c r="C87" s="53" t="s">
        <v>119</v>
      </c>
      <c r="D87" s="108">
        <f>SUM(D78:D86)</f>
        <v>692663.40004999982</v>
      </c>
      <c r="E87" s="121">
        <f>SUM(E78:E86)</f>
        <v>1.0000000000000002</v>
      </c>
    </row>
    <row r="88" spans="2:5" ht="15" thickTop="1" x14ac:dyDescent="0.3">
      <c r="B88" s="95"/>
      <c r="C88" s="96"/>
      <c r="D88" s="118"/>
      <c r="E88" s="134"/>
    </row>
    <row r="89" spans="2:5" ht="15" thickBot="1" x14ac:dyDescent="0.35">
      <c r="B89" s="174" t="s">
        <v>120</v>
      </c>
      <c r="C89" s="175"/>
      <c r="D89" s="119" t="s">
        <v>2</v>
      </c>
      <c r="E89" s="119" t="s">
        <v>3</v>
      </c>
    </row>
    <row r="90" spans="2:5" ht="15" thickTop="1" x14ac:dyDescent="0.3">
      <c r="B90" s="99">
        <v>6100</v>
      </c>
      <c r="C90" s="49" t="s">
        <v>121</v>
      </c>
      <c r="D90" s="107">
        <v>9148462.2899999991</v>
      </c>
      <c r="E90" s="120">
        <f>D90/D93</f>
        <v>0.69054774486437054</v>
      </c>
    </row>
    <row r="91" spans="2:5" x14ac:dyDescent="0.3">
      <c r="B91" s="99">
        <v>6200</v>
      </c>
      <c r="C91" s="86" t="s">
        <v>122</v>
      </c>
      <c r="D91" s="117">
        <v>4099661.91</v>
      </c>
      <c r="E91" s="120">
        <f>D91/D93</f>
        <v>0.30945225513487457</v>
      </c>
    </row>
    <row r="92" spans="2:5" ht="15" thickBot="1" x14ac:dyDescent="0.35">
      <c r="B92" s="99">
        <v>6300</v>
      </c>
      <c r="C92" s="86" t="s">
        <v>123</v>
      </c>
      <c r="D92" s="107">
        <v>1.0000000000000001E-5</v>
      </c>
      <c r="E92" s="120">
        <f>D92/D93</f>
        <v>7.548238414003133E-13</v>
      </c>
    </row>
    <row r="93" spans="2:5" ht="15.6" thickTop="1" thickBot="1" x14ac:dyDescent="0.35">
      <c r="B93" s="91"/>
      <c r="C93" s="53" t="s">
        <v>124</v>
      </c>
      <c r="D93" s="108">
        <f>SUM(D90:D92)</f>
        <v>13248124.20001</v>
      </c>
      <c r="E93" s="121">
        <f>SUM(E90:E92)</f>
        <v>0.99999999999999989</v>
      </c>
    </row>
    <row r="94" spans="2:5" ht="15.6" thickTop="1" thickBot="1" x14ac:dyDescent="0.35">
      <c r="B94" s="102"/>
      <c r="C94" s="5"/>
      <c r="D94" s="112"/>
      <c r="E94" s="135"/>
    </row>
    <row r="95" spans="2:5" ht="15.6" thickTop="1" thickBot="1" x14ac:dyDescent="0.35">
      <c r="B95" s="171" t="s">
        <v>125</v>
      </c>
      <c r="C95" s="172"/>
      <c r="D95" s="47" t="s">
        <v>2</v>
      </c>
      <c r="E95" s="47" t="s">
        <v>3</v>
      </c>
    </row>
    <row r="96" spans="2:5" ht="15" thickTop="1" x14ac:dyDescent="0.3">
      <c r="B96" s="99">
        <v>7100</v>
      </c>
      <c r="C96" s="87" t="s">
        <v>126</v>
      </c>
      <c r="D96" s="107">
        <v>9.9999999999999995E-7</v>
      </c>
      <c r="E96" s="132">
        <v>9.9999999999999995E-7</v>
      </c>
    </row>
    <row r="97" spans="2:9" x14ac:dyDescent="0.3">
      <c r="B97" s="99">
        <v>7200</v>
      </c>
      <c r="C97" s="87" t="s">
        <v>127</v>
      </c>
      <c r="D97" s="107">
        <v>9.9999999999999995E-7</v>
      </c>
      <c r="E97" s="132">
        <v>9.9999999999999995E-7</v>
      </c>
    </row>
    <row r="98" spans="2:9" x14ac:dyDescent="0.3">
      <c r="B98" s="99">
        <v>7300</v>
      </c>
      <c r="C98" s="87" t="s">
        <v>128</v>
      </c>
      <c r="D98" s="107">
        <v>9.9999999999999995E-7</v>
      </c>
      <c r="E98" s="132">
        <v>9.9999999999999995E-7</v>
      </c>
    </row>
    <row r="99" spans="2:9" x14ac:dyDescent="0.3">
      <c r="B99" s="99">
        <v>7400</v>
      </c>
      <c r="C99" s="87" t="s">
        <v>129</v>
      </c>
      <c r="D99" s="107">
        <v>9.9999999999999995E-7</v>
      </c>
      <c r="E99" s="132">
        <v>9.9999999999999995E-7</v>
      </c>
    </row>
    <row r="100" spans="2:9" x14ac:dyDescent="0.3">
      <c r="B100" s="99">
        <v>7500</v>
      </c>
      <c r="C100" s="87" t="s">
        <v>130</v>
      </c>
      <c r="D100" s="107">
        <v>9.9999999999999995E-7</v>
      </c>
      <c r="E100" s="132">
        <v>9.9999999999999995E-7</v>
      </c>
    </row>
    <row r="101" spans="2:9" x14ac:dyDescent="0.3">
      <c r="B101" s="99">
        <v>7600</v>
      </c>
      <c r="C101" s="87" t="s">
        <v>131</v>
      </c>
      <c r="D101" s="107">
        <v>9.9999999999999995E-7</v>
      </c>
      <c r="E101" s="132">
        <v>9.9999999999999995E-7</v>
      </c>
    </row>
    <row r="102" spans="2:9" ht="15" thickBot="1" x14ac:dyDescent="0.35">
      <c r="B102" s="106">
        <v>7900</v>
      </c>
      <c r="C102" s="88" t="s">
        <v>132</v>
      </c>
      <c r="D102" s="107">
        <v>9.9999999999999995E-7</v>
      </c>
      <c r="E102" s="132">
        <v>9.9999999999999995E-7</v>
      </c>
    </row>
    <row r="103" spans="2:9" ht="15.6" thickTop="1" thickBot="1" x14ac:dyDescent="0.35">
      <c r="B103" s="91"/>
      <c r="C103" s="53" t="s">
        <v>133</v>
      </c>
      <c r="D103" s="108">
        <v>6.999999999999999E-6</v>
      </c>
      <c r="E103" s="121">
        <v>6.999999999999999E-6</v>
      </c>
    </row>
    <row r="104" spans="2:9" ht="15.6" thickTop="1" thickBot="1" x14ac:dyDescent="0.35">
      <c r="B104" s="102"/>
      <c r="C104" s="5"/>
      <c r="D104" s="112"/>
      <c r="E104" s="135"/>
    </row>
    <row r="105" spans="2:9" ht="15.6" thickTop="1" thickBot="1" x14ac:dyDescent="0.35">
      <c r="B105" s="171" t="s">
        <v>134</v>
      </c>
      <c r="C105" s="172"/>
      <c r="D105" s="47" t="s">
        <v>2</v>
      </c>
      <c r="E105" s="47" t="s">
        <v>3</v>
      </c>
    </row>
    <row r="106" spans="2:9" ht="15" thickTop="1" x14ac:dyDescent="0.3">
      <c r="B106" s="99">
        <v>8100</v>
      </c>
      <c r="C106" s="87" t="s">
        <v>8</v>
      </c>
      <c r="D106" s="107">
        <v>1.0000000000000001E-5</v>
      </c>
      <c r="E106" s="132">
        <v>1.0000000000000001E-5</v>
      </c>
    </row>
    <row r="107" spans="2:9" x14ac:dyDescent="0.3">
      <c r="B107" s="99">
        <v>8300</v>
      </c>
      <c r="C107" s="87" t="s">
        <v>135</v>
      </c>
      <c r="D107" s="107">
        <v>1.0000000000000001E-5</v>
      </c>
      <c r="E107" s="132">
        <v>1.0000000000000001E-5</v>
      </c>
    </row>
    <row r="108" spans="2:9" ht="15" thickBot="1" x14ac:dyDescent="0.35">
      <c r="B108" s="99">
        <v>8500</v>
      </c>
      <c r="C108" s="87" t="s">
        <v>136</v>
      </c>
      <c r="D108" s="107">
        <v>1.0000000000000001E-5</v>
      </c>
      <c r="E108" s="132">
        <v>1.0000000000000001E-5</v>
      </c>
    </row>
    <row r="109" spans="2:9" ht="15.6" thickTop="1" thickBot="1" x14ac:dyDescent="0.35">
      <c r="B109" s="91"/>
      <c r="C109" s="53" t="s">
        <v>137</v>
      </c>
      <c r="D109" s="108">
        <v>3.0000000000000004E-5</v>
      </c>
      <c r="E109" s="121">
        <v>3.0000000000000004E-5</v>
      </c>
    </row>
    <row r="110" spans="2:9" ht="15.6" thickTop="1" thickBot="1" x14ac:dyDescent="0.35">
      <c r="B110" s="102"/>
      <c r="C110" s="5"/>
      <c r="D110" s="112"/>
      <c r="E110" s="135"/>
      <c r="H110" s="176"/>
      <c r="I110" s="176"/>
    </row>
    <row r="111" spans="2:9" ht="15.6" thickTop="1" thickBot="1" x14ac:dyDescent="0.35">
      <c r="B111" s="171" t="s">
        <v>138</v>
      </c>
      <c r="C111" s="172"/>
      <c r="D111" s="47" t="s">
        <v>2</v>
      </c>
      <c r="E111" s="47" t="s">
        <v>3</v>
      </c>
      <c r="H111" s="26"/>
    </row>
    <row r="112" spans="2:9" ht="15" thickTop="1" x14ac:dyDescent="0.3">
      <c r="B112" s="99">
        <v>9100</v>
      </c>
      <c r="C112" s="49" t="s">
        <v>139</v>
      </c>
      <c r="D112" s="107">
        <v>968760</v>
      </c>
      <c r="E112" s="132">
        <f>D112/D119</f>
        <v>0.59999999999479747</v>
      </c>
    </row>
    <row r="113" spans="2:14" x14ac:dyDescent="0.3">
      <c r="B113" s="99">
        <v>9200</v>
      </c>
      <c r="C113" s="86" t="s">
        <v>140</v>
      </c>
      <c r="D113" s="107">
        <v>645840</v>
      </c>
      <c r="E113" s="132">
        <f>D113/D119</f>
        <v>0.39999999999653163</v>
      </c>
    </row>
    <row r="114" spans="2:14" x14ac:dyDescent="0.3">
      <c r="B114" s="99">
        <v>9300</v>
      </c>
      <c r="C114" s="86" t="s">
        <v>141</v>
      </c>
      <c r="D114" s="107">
        <v>9.9999999999999995E-7</v>
      </c>
      <c r="E114" s="132">
        <f>D114/D119</f>
        <v>6.1934844543003158E-13</v>
      </c>
    </row>
    <row r="115" spans="2:14" x14ac:dyDescent="0.3">
      <c r="B115" s="99">
        <v>9400</v>
      </c>
      <c r="C115" s="86" t="s">
        <v>142</v>
      </c>
      <c r="D115" s="107">
        <v>9.9999999999999995E-7</v>
      </c>
      <c r="E115" s="132">
        <f>D115/D119</f>
        <v>6.1934844543003158E-13</v>
      </c>
    </row>
    <row r="116" spans="2:14" x14ac:dyDescent="0.3">
      <c r="B116" s="99">
        <v>9500</v>
      </c>
      <c r="C116" s="86" t="s">
        <v>143</v>
      </c>
      <c r="D116" s="107">
        <v>9.9999999999999995E-7</v>
      </c>
      <c r="E116" s="132">
        <f>D116/D119</f>
        <v>6.1934844543003158E-13</v>
      </c>
    </row>
    <row r="117" spans="2:14" x14ac:dyDescent="0.3">
      <c r="B117" s="99">
        <v>9600</v>
      </c>
      <c r="C117" s="86" t="s">
        <v>144</v>
      </c>
      <c r="D117" s="107">
        <v>9.9999999999999995E-7</v>
      </c>
      <c r="E117" s="132">
        <f>D117/D119</f>
        <v>6.1934844543003158E-13</v>
      </c>
    </row>
    <row r="118" spans="2:14" ht="15" thickBot="1" x14ac:dyDescent="0.35">
      <c r="B118" s="99">
        <v>9900</v>
      </c>
      <c r="C118" s="86" t="s">
        <v>145</v>
      </c>
      <c r="D118" s="107">
        <v>1.0000000000000001E-5</v>
      </c>
      <c r="E118" s="132">
        <f>D118/D119</f>
        <v>6.1934844543003166E-12</v>
      </c>
    </row>
    <row r="119" spans="2:14" ht="15.6" thickTop="1" thickBot="1" x14ac:dyDescent="0.35">
      <c r="B119" s="52"/>
      <c r="C119" s="53" t="s">
        <v>146</v>
      </c>
      <c r="D119" s="108">
        <f>SUM(D112:D118)</f>
        <v>1614600.0000140001</v>
      </c>
      <c r="E119" s="121">
        <f>SUM(E112:E118)</f>
        <v>1.0000000000000002</v>
      </c>
    </row>
    <row r="120" spans="2:14" ht="15.6" thickTop="1" thickBot="1" x14ac:dyDescent="0.35">
      <c r="B120" s="5"/>
      <c r="C120" s="5"/>
      <c r="D120" s="2"/>
      <c r="E120" s="7"/>
    </row>
    <row r="121" spans="2:14" ht="15.6" thickTop="1" thickBot="1" x14ac:dyDescent="0.35">
      <c r="B121" s="5"/>
      <c r="C121" s="5"/>
      <c r="D121" s="2"/>
      <c r="E121" s="7"/>
      <c r="G121" s="47" t="s">
        <v>50</v>
      </c>
      <c r="H121" s="47" t="s">
        <v>51</v>
      </c>
      <c r="I121" s="47" t="s">
        <v>52</v>
      </c>
      <c r="K121" s="47" t="s">
        <v>53</v>
      </c>
      <c r="L121" s="47" t="s">
        <v>54</v>
      </c>
      <c r="M121" s="47" t="s">
        <v>55</v>
      </c>
      <c r="N121" s="47" t="s">
        <v>253</v>
      </c>
    </row>
    <row r="122" spans="2:14" ht="15.6" thickTop="1" thickBot="1" x14ac:dyDescent="0.35">
      <c r="B122" s="5"/>
      <c r="C122" s="5"/>
      <c r="D122" s="2"/>
      <c r="E122" s="7"/>
      <c r="G122" s="136">
        <f>D23</f>
        <v>33144894.410039995</v>
      </c>
      <c r="H122" s="137">
        <v>203</v>
      </c>
      <c r="I122" s="138">
        <f>G122/H122</f>
        <v>163275.34192137929</v>
      </c>
      <c r="J122" s="20"/>
      <c r="K122" s="139">
        <v>18</v>
      </c>
      <c r="L122" s="139">
        <v>18</v>
      </c>
      <c r="M122" s="139">
        <v>0</v>
      </c>
      <c r="N122" s="140" t="s">
        <v>252</v>
      </c>
    </row>
    <row r="123" spans="2:14" ht="15" thickTop="1" x14ac:dyDescent="0.3">
      <c r="B123" s="5"/>
      <c r="C123" s="5"/>
      <c r="D123" s="2"/>
      <c r="E123" s="7"/>
    </row>
    <row r="124" spans="2:14" x14ac:dyDescent="0.3">
      <c r="B124" s="5"/>
      <c r="C124" s="5"/>
      <c r="D124" s="2"/>
      <c r="E124" s="7"/>
    </row>
    <row r="125" spans="2:14" x14ac:dyDescent="0.3">
      <c r="B125" s="5"/>
      <c r="C125" s="5"/>
      <c r="D125" s="2"/>
      <c r="E125" s="7"/>
    </row>
    <row r="126" spans="2:14" x14ac:dyDescent="0.3">
      <c r="B126" s="5"/>
      <c r="C126" s="5"/>
      <c r="D126" s="2"/>
      <c r="E126" s="7"/>
    </row>
    <row r="127" spans="2:14" x14ac:dyDescent="0.3">
      <c r="B127" s="5"/>
      <c r="C127" s="5"/>
      <c r="D127" s="2"/>
      <c r="E127" s="7"/>
    </row>
    <row r="128" spans="2:14" x14ac:dyDescent="0.3">
      <c r="B128" s="5"/>
      <c r="C128" s="5"/>
      <c r="D128" s="2"/>
      <c r="E128" s="7"/>
    </row>
    <row r="129" spans="2:8" x14ac:dyDescent="0.3">
      <c r="B129" s="5"/>
      <c r="C129" s="5"/>
      <c r="D129" s="2"/>
      <c r="E129" s="7"/>
    </row>
    <row r="130" spans="2:8" x14ac:dyDescent="0.3">
      <c r="B130" s="5"/>
      <c r="C130" s="5"/>
      <c r="D130" s="2"/>
      <c r="E130" s="7"/>
    </row>
    <row r="131" spans="2:8" x14ac:dyDescent="0.3">
      <c r="B131" s="5"/>
      <c r="C131" s="5"/>
      <c r="D131" s="2"/>
      <c r="E131" s="7"/>
    </row>
    <row r="132" spans="2:8" x14ac:dyDescent="0.3">
      <c r="B132" s="5"/>
      <c r="C132" s="5"/>
      <c r="D132" s="2"/>
      <c r="E132" s="7"/>
    </row>
    <row r="133" spans="2:8" x14ac:dyDescent="0.3">
      <c r="B133" s="5"/>
      <c r="C133" s="5"/>
      <c r="D133" s="2"/>
      <c r="E133" s="7"/>
      <c r="F133" s="8"/>
      <c r="G133" s="9"/>
      <c r="H133" s="10"/>
    </row>
    <row r="134" spans="2:8" x14ac:dyDescent="0.3">
      <c r="B134" s="5"/>
      <c r="C134" s="5"/>
      <c r="D134" s="2"/>
      <c r="E134" s="7"/>
    </row>
    <row r="135" spans="2:8" x14ac:dyDescent="0.3">
      <c r="B135" s="5"/>
      <c r="C135" s="5"/>
      <c r="D135" s="2"/>
      <c r="E135" s="7"/>
    </row>
    <row r="136" spans="2:8" x14ac:dyDescent="0.3">
      <c r="B136" s="5"/>
      <c r="C136" s="5"/>
      <c r="D136" s="2"/>
      <c r="E136" s="7"/>
    </row>
    <row r="137" spans="2:8" x14ac:dyDescent="0.3">
      <c r="B137" s="5"/>
      <c r="C137" s="5"/>
      <c r="D137" s="2"/>
      <c r="E137" s="7"/>
    </row>
    <row r="138" spans="2:8" x14ac:dyDescent="0.3">
      <c r="B138" s="5"/>
      <c r="C138" s="5"/>
      <c r="D138" s="2"/>
      <c r="E138" s="7"/>
    </row>
    <row r="139" spans="2:8" x14ac:dyDescent="0.3">
      <c r="B139" s="5"/>
      <c r="C139" s="5"/>
      <c r="D139" s="2"/>
      <c r="E139" s="7"/>
    </row>
    <row r="140" spans="2:8" x14ac:dyDescent="0.3">
      <c r="B140" s="5"/>
      <c r="C140" s="5"/>
      <c r="D140" s="2"/>
      <c r="E140" s="7"/>
    </row>
    <row r="141" spans="2:8" x14ac:dyDescent="0.3">
      <c r="B141" s="5"/>
      <c r="C141" s="5"/>
      <c r="D141" s="2"/>
      <c r="E141" s="7"/>
    </row>
    <row r="142" spans="2:8" x14ac:dyDescent="0.3">
      <c r="B142" s="13"/>
      <c r="C142" s="8"/>
      <c r="D142" s="8"/>
      <c r="E142" s="8"/>
    </row>
    <row r="148" spans="4:5" x14ac:dyDescent="0.3">
      <c r="D148" s="14"/>
      <c r="E148" s="14"/>
    </row>
    <row r="149" spans="4:5" x14ac:dyDescent="0.3">
      <c r="D149" s="173"/>
      <c r="E149" s="173"/>
    </row>
    <row r="150" spans="4:5" x14ac:dyDescent="0.3">
      <c r="D150" s="27"/>
      <c r="E150" s="18"/>
    </row>
    <row r="151" spans="4:5" x14ac:dyDescent="0.3">
      <c r="D151" s="27"/>
      <c r="E151" s="18"/>
    </row>
    <row r="152" spans="4:5" x14ac:dyDescent="0.3">
      <c r="D152" s="28"/>
      <c r="E152" s="18"/>
    </row>
  </sheetData>
  <mergeCells count="14">
    <mergeCell ref="H110:I110"/>
    <mergeCell ref="B12:C12"/>
    <mergeCell ref="B14:C14"/>
    <mergeCell ref="B25:C25"/>
    <mergeCell ref="B37:C37"/>
    <mergeCell ref="B49:C49"/>
    <mergeCell ref="B59:C59"/>
    <mergeCell ref="B71:C71"/>
    <mergeCell ref="B77:C77"/>
    <mergeCell ref="B111:C111"/>
    <mergeCell ref="D149:E149"/>
    <mergeCell ref="B89:C89"/>
    <mergeCell ref="B95:C95"/>
    <mergeCell ref="B105:C105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showGridLines="0" workbookViewId="0">
      <selection activeCell="I8" sqref="I8"/>
    </sheetView>
  </sheetViews>
  <sheetFormatPr baseColWidth="10" defaultRowHeight="14.4" x14ac:dyDescent="0.3"/>
  <cols>
    <col min="1" max="1" width="61.6640625" bestFit="1" customWidth="1"/>
    <col min="2" max="2" width="8.6640625" bestFit="1" customWidth="1"/>
    <col min="3" max="3" width="14.5546875" bestFit="1" customWidth="1"/>
    <col min="4" max="4" width="8" bestFit="1" customWidth="1"/>
  </cols>
  <sheetData>
    <row r="1" spans="1:5" ht="15.6" thickTop="1" thickBot="1" x14ac:dyDescent="0.35">
      <c r="A1" s="46" t="s">
        <v>245</v>
      </c>
      <c r="B1" s="46" t="s">
        <v>194</v>
      </c>
      <c r="C1" s="46" t="s">
        <v>2</v>
      </c>
      <c r="D1" s="46" t="s">
        <v>3</v>
      </c>
    </row>
    <row r="2" spans="1:5" ht="15" thickTop="1" x14ac:dyDescent="0.3">
      <c r="A2" s="154" t="s">
        <v>195</v>
      </c>
      <c r="B2" s="141"/>
      <c r="C2" s="147">
        <f>SUM(C3:C4)</f>
        <v>63032422.870000996</v>
      </c>
      <c r="D2" s="150">
        <f>SUM(D3:D4)</f>
        <v>0.99999999999966693</v>
      </c>
    </row>
    <row r="3" spans="1:5" x14ac:dyDescent="0.3">
      <c r="A3" s="155" t="s">
        <v>196</v>
      </c>
      <c r="B3" s="142" t="s">
        <v>197</v>
      </c>
      <c r="C3" s="62">
        <v>63032422.869999997</v>
      </c>
      <c r="D3" s="129">
        <f>C3/C31</f>
        <v>0.99999999999965106</v>
      </c>
    </row>
    <row r="4" spans="1:5" ht="15" thickBot="1" x14ac:dyDescent="0.35">
      <c r="A4" s="155" t="s">
        <v>198</v>
      </c>
      <c r="B4" s="142" t="s">
        <v>199</v>
      </c>
      <c r="C4" s="62">
        <v>9.9999999999999995E-7</v>
      </c>
      <c r="D4" s="129">
        <f>C4/C31</f>
        <v>1.5864851047564547E-14</v>
      </c>
      <c r="E4" s="160"/>
    </row>
    <row r="5" spans="1:5" ht="15" thickTop="1" x14ac:dyDescent="0.3">
      <c r="A5" s="64" t="s">
        <v>200</v>
      </c>
      <c r="B5" s="64"/>
      <c r="C5" s="60">
        <f>SUM(C6:C13)</f>
        <v>7.9999999999999996E-6</v>
      </c>
      <c r="D5" s="151">
        <f>SUM(D6:D13)</f>
        <v>1.2691880838051638E-13</v>
      </c>
    </row>
    <row r="6" spans="1:5" x14ac:dyDescent="0.3">
      <c r="A6" s="68" t="s">
        <v>201</v>
      </c>
      <c r="B6" s="143" t="s">
        <v>202</v>
      </c>
      <c r="C6" s="62">
        <v>9.9999999999999995E-7</v>
      </c>
      <c r="D6" s="120">
        <f>C6/C31</f>
        <v>1.5864851047564547E-14</v>
      </c>
    </row>
    <row r="7" spans="1:5" x14ac:dyDescent="0.3">
      <c r="A7" s="68" t="s">
        <v>203</v>
      </c>
      <c r="B7" s="143" t="s">
        <v>204</v>
      </c>
      <c r="C7" s="62">
        <v>9.9999999999999995E-7</v>
      </c>
      <c r="D7" s="120">
        <f>C7/C31</f>
        <v>1.5864851047564547E-14</v>
      </c>
    </row>
    <row r="8" spans="1:5" x14ac:dyDescent="0.3">
      <c r="A8" s="66" t="s">
        <v>205</v>
      </c>
      <c r="B8" s="143" t="s">
        <v>206</v>
      </c>
      <c r="C8" s="62">
        <v>9.9999999999999995E-7</v>
      </c>
      <c r="D8" s="120">
        <f>C8/C31</f>
        <v>1.5864851047564547E-14</v>
      </c>
    </row>
    <row r="9" spans="1:5" x14ac:dyDescent="0.3">
      <c r="A9" s="66" t="s">
        <v>207</v>
      </c>
      <c r="B9" s="143" t="s">
        <v>208</v>
      </c>
      <c r="C9" s="62">
        <v>9.9999999999999995E-7</v>
      </c>
      <c r="D9" s="120">
        <f>C9/C31</f>
        <v>1.5864851047564547E-14</v>
      </c>
    </row>
    <row r="10" spans="1:5" x14ac:dyDescent="0.3">
      <c r="A10" s="66" t="s">
        <v>209</v>
      </c>
      <c r="B10" s="143" t="s">
        <v>210</v>
      </c>
      <c r="C10" s="62">
        <v>9.9999999999999995E-7</v>
      </c>
      <c r="D10" s="120">
        <f>C10/C31</f>
        <v>1.5864851047564547E-14</v>
      </c>
    </row>
    <row r="11" spans="1:5" x14ac:dyDescent="0.3">
      <c r="A11" s="67" t="s">
        <v>211</v>
      </c>
      <c r="B11" s="143" t="s">
        <v>212</v>
      </c>
      <c r="C11" s="62">
        <v>9.9999999999999995E-7</v>
      </c>
      <c r="D11" s="120">
        <f>C11/C31</f>
        <v>1.5864851047564547E-14</v>
      </c>
    </row>
    <row r="12" spans="1:5" x14ac:dyDescent="0.3">
      <c r="A12" s="66" t="s">
        <v>213</v>
      </c>
      <c r="B12" s="143" t="s">
        <v>214</v>
      </c>
      <c r="C12" s="62">
        <v>9.9999999999999995E-7</v>
      </c>
      <c r="D12" s="120">
        <f>C12/C31</f>
        <v>1.5864851047564547E-14</v>
      </c>
    </row>
    <row r="13" spans="1:5" x14ac:dyDescent="0.3">
      <c r="A13" s="66" t="s">
        <v>215</v>
      </c>
      <c r="B13" s="143" t="s">
        <v>216</v>
      </c>
      <c r="C13" s="62">
        <v>9.9999999999999995E-7</v>
      </c>
      <c r="D13" s="120">
        <f>C13/C31</f>
        <v>1.5864851047564547E-14</v>
      </c>
    </row>
    <row r="14" spans="1:5" x14ac:dyDescent="0.3">
      <c r="A14" s="156" t="s">
        <v>217</v>
      </c>
      <c r="B14" s="144"/>
      <c r="C14" s="60">
        <f>SUM(C15:C17)</f>
        <v>3.0000000000000001E-6</v>
      </c>
      <c r="D14" s="151">
        <f>SUM(D15:D17)</f>
        <v>4.7594553142693638E-14</v>
      </c>
    </row>
    <row r="15" spans="1:5" x14ac:dyDescent="0.3">
      <c r="A15" s="66" t="s">
        <v>218</v>
      </c>
      <c r="B15" s="143" t="s">
        <v>219</v>
      </c>
      <c r="C15" s="62">
        <v>9.9999999999999995E-7</v>
      </c>
      <c r="D15" s="120">
        <f>C15/C31</f>
        <v>1.5864851047564547E-14</v>
      </c>
    </row>
    <row r="16" spans="1:5" x14ac:dyDescent="0.3">
      <c r="A16" s="68" t="s">
        <v>220</v>
      </c>
      <c r="B16" s="143" t="s">
        <v>221</v>
      </c>
      <c r="C16" s="62">
        <v>9.9999999999999995E-7</v>
      </c>
      <c r="D16" s="120">
        <f>C16/C31</f>
        <v>1.5864851047564547E-14</v>
      </c>
    </row>
    <row r="17" spans="1:4" x14ac:dyDescent="0.3">
      <c r="A17" s="66" t="s">
        <v>222</v>
      </c>
      <c r="B17" s="143" t="s">
        <v>223</v>
      </c>
      <c r="C17" s="62">
        <v>9.9999999999999995E-7</v>
      </c>
      <c r="D17" s="120">
        <f>C17/C31</f>
        <v>1.5864851047564547E-14</v>
      </c>
    </row>
    <row r="18" spans="1:4" x14ac:dyDescent="0.3">
      <c r="A18" s="156" t="s">
        <v>224</v>
      </c>
      <c r="B18" s="144"/>
      <c r="C18" s="60">
        <f>SUM(C19:C20)</f>
        <v>1.9999999999999999E-6</v>
      </c>
      <c r="D18" s="151">
        <f>SUM(D19:D20)</f>
        <v>3.1729702095129094E-14</v>
      </c>
    </row>
    <row r="19" spans="1:4" x14ac:dyDescent="0.3">
      <c r="A19" s="66" t="s">
        <v>225</v>
      </c>
      <c r="B19" s="143" t="s">
        <v>226</v>
      </c>
      <c r="C19" s="62">
        <v>9.9999999999999995E-7</v>
      </c>
      <c r="D19" s="120">
        <f>C19/C31</f>
        <v>1.5864851047564547E-14</v>
      </c>
    </row>
    <row r="20" spans="1:4" x14ac:dyDescent="0.3">
      <c r="A20" s="66" t="s">
        <v>227</v>
      </c>
      <c r="B20" s="143" t="s">
        <v>228</v>
      </c>
      <c r="C20" s="62">
        <v>9.9999999999999995E-7</v>
      </c>
      <c r="D20" s="120">
        <f>C20/C31</f>
        <v>1.5864851047564547E-14</v>
      </c>
    </row>
    <row r="21" spans="1:4" x14ac:dyDescent="0.3">
      <c r="A21" s="156" t="s">
        <v>229</v>
      </c>
      <c r="B21" s="144"/>
      <c r="C21" s="60">
        <f>SUM(C22:C25)</f>
        <v>3.9999999999999998E-6</v>
      </c>
      <c r="D21" s="151">
        <f>SUM(D22:D25)</f>
        <v>6.3459404190258188E-14</v>
      </c>
    </row>
    <row r="22" spans="1:4" x14ac:dyDescent="0.3">
      <c r="A22" s="68" t="s">
        <v>7</v>
      </c>
      <c r="B22" s="143" t="s">
        <v>230</v>
      </c>
      <c r="C22" s="62">
        <v>9.9999999999999995E-7</v>
      </c>
      <c r="D22" s="120">
        <f>C22/C31</f>
        <v>1.5864851047564547E-14</v>
      </c>
    </row>
    <row r="23" spans="1:4" x14ac:dyDescent="0.3">
      <c r="A23" s="66" t="s">
        <v>231</v>
      </c>
      <c r="B23" s="143" t="s">
        <v>232</v>
      </c>
      <c r="C23" s="62">
        <v>9.9999999999999995E-7</v>
      </c>
      <c r="D23" s="120">
        <f>C23/C31</f>
        <v>1.5864851047564547E-14</v>
      </c>
    </row>
    <row r="24" spans="1:4" x14ac:dyDescent="0.3">
      <c r="A24" s="67" t="s">
        <v>233</v>
      </c>
      <c r="B24" s="143" t="s">
        <v>234</v>
      </c>
      <c r="C24" s="62">
        <v>9.9999999999999995E-7</v>
      </c>
      <c r="D24" s="120">
        <f>C24/C31</f>
        <v>1.5864851047564547E-14</v>
      </c>
    </row>
    <row r="25" spans="1:4" x14ac:dyDescent="0.3">
      <c r="A25" s="66" t="s">
        <v>235</v>
      </c>
      <c r="B25" s="143" t="s">
        <v>236</v>
      </c>
      <c r="C25" s="62">
        <v>9.9999999999999995E-7</v>
      </c>
      <c r="D25" s="120">
        <f>C25/C31</f>
        <v>1.5864851047564547E-14</v>
      </c>
    </row>
    <row r="26" spans="1:4" x14ac:dyDescent="0.3">
      <c r="A26" s="156" t="s">
        <v>237</v>
      </c>
      <c r="B26" s="144"/>
      <c r="C26" s="60">
        <f>SUM(C27:C27)</f>
        <v>9.9999999999999995E-7</v>
      </c>
      <c r="D26" s="151">
        <f>D27</f>
        <v>1.5864851047564547E-14</v>
      </c>
    </row>
    <row r="27" spans="1:4" x14ac:dyDescent="0.3">
      <c r="A27" s="66" t="s">
        <v>238</v>
      </c>
      <c r="B27" s="143" t="s">
        <v>239</v>
      </c>
      <c r="C27" s="62">
        <v>9.9999999999999995E-7</v>
      </c>
      <c r="D27" s="120">
        <f>C27/C31</f>
        <v>1.5864851047564547E-14</v>
      </c>
    </row>
    <row r="28" spans="1:4" x14ac:dyDescent="0.3">
      <c r="A28" s="157" t="s">
        <v>240</v>
      </c>
      <c r="B28" s="145" t="s">
        <v>241</v>
      </c>
      <c r="C28" s="59">
        <v>9.9999999999999995E-7</v>
      </c>
      <c r="D28" s="152">
        <v>3.1946434957568974E-14</v>
      </c>
    </row>
    <row r="29" spans="1:4" x14ac:dyDescent="0.3">
      <c r="A29" s="158" t="s">
        <v>242</v>
      </c>
      <c r="B29" s="145" t="s">
        <v>243</v>
      </c>
      <c r="C29" s="59">
        <v>9.9999999999999995E-7</v>
      </c>
      <c r="D29" s="152">
        <v>3.1946434957568974E-14</v>
      </c>
    </row>
    <row r="30" spans="1:4" ht="15" thickBot="1" x14ac:dyDescent="0.35">
      <c r="A30" s="159" t="s">
        <v>193</v>
      </c>
      <c r="B30" s="146" t="s">
        <v>244</v>
      </c>
      <c r="C30" s="148">
        <v>9.9999999999999995E-7</v>
      </c>
      <c r="D30" s="153">
        <v>3.1946434957568974E-14</v>
      </c>
    </row>
    <row r="31" spans="1:4" ht="15.6" thickTop="1" thickBot="1" x14ac:dyDescent="0.35">
      <c r="A31" s="46" t="s">
        <v>9</v>
      </c>
      <c r="B31" s="46"/>
      <c r="C31" s="149">
        <f>C2+C5+C14+C18+C21+C26+C28+C29+C30</f>
        <v>63032422.870021991</v>
      </c>
      <c r="D31" s="36">
        <f>D2+D5+D14+D18+D21+D26+D28+D29+D30</f>
        <v>1.0000000000000484</v>
      </c>
    </row>
    <row r="32" spans="1:4" ht="15" thickTop="1" x14ac:dyDescent="0.3"/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showGridLines="0" workbookViewId="0">
      <selection activeCell="G8" sqref="G8"/>
    </sheetView>
  </sheetViews>
  <sheetFormatPr baseColWidth="10" defaultRowHeight="14.4" x14ac:dyDescent="0.3"/>
  <cols>
    <col min="1" max="1" width="43" bestFit="1" customWidth="1"/>
    <col min="2" max="2" width="14.77734375" bestFit="1" customWidth="1"/>
    <col min="3" max="3" width="8" bestFit="1" customWidth="1"/>
  </cols>
  <sheetData>
    <row r="1" spans="1:3" ht="15.6" thickTop="1" thickBot="1" x14ac:dyDescent="0.35">
      <c r="A1" s="46" t="s">
        <v>1</v>
      </c>
      <c r="B1" s="32" t="s">
        <v>2</v>
      </c>
      <c r="C1" s="46" t="s">
        <v>3</v>
      </c>
    </row>
    <row r="2" spans="1:3" ht="15" thickTop="1" x14ac:dyDescent="0.3">
      <c r="A2" s="168" t="s">
        <v>4</v>
      </c>
      <c r="B2" s="162">
        <v>47477035.270000003</v>
      </c>
      <c r="C2" s="33">
        <f>B2/B7</f>
        <v>0.75321609273864987</v>
      </c>
    </row>
    <row r="3" spans="1:3" x14ac:dyDescent="0.3">
      <c r="A3" s="76" t="s">
        <v>5</v>
      </c>
      <c r="B3" s="163">
        <v>13940787.6</v>
      </c>
      <c r="C3" s="34">
        <f>B3/B7</f>
        <v>0.22116851875977342</v>
      </c>
    </row>
    <row r="4" spans="1:3" x14ac:dyDescent="0.3">
      <c r="A4" s="76" t="s">
        <v>6</v>
      </c>
      <c r="B4" s="164">
        <v>1614600</v>
      </c>
      <c r="C4" s="34">
        <f>B4/B7</f>
        <v>2.5615388501402186E-2</v>
      </c>
    </row>
    <row r="5" spans="1:3" x14ac:dyDescent="0.3">
      <c r="A5" s="76" t="s">
        <v>7</v>
      </c>
      <c r="B5" s="164">
        <v>1.0000000000000001E-5</v>
      </c>
      <c r="C5" s="34">
        <f>B5/B7</f>
        <v>1.5864851047567317E-13</v>
      </c>
    </row>
    <row r="6" spans="1:3" ht="15" thickBot="1" x14ac:dyDescent="0.35">
      <c r="A6" s="78" t="s">
        <v>8</v>
      </c>
      <c r="B6" s="165">
        <v>9.9999999999999995E-7</v>
      </c>
      <c r="C6" s="35">
        <f>B6/B7</f>
        <v>1.5864851047567314E-14</v>
      </c>
    </row>
    <row r="7" spans="1:3" ht="15.6" thickTop="1" thickBot="1" x14ac:dyDescent="0.35">
      <c r="A7" s="46" t="s">
        <v>9</v>
      </c>
      <c r="B7" s="166">
        <f>SUM(B2:B6)</f>
        <v>63032422.870011002</v>
      </c>
      <c r="C7" s="36">
        <f>SUM(C2:C6)</f>
        <v>1</v>
      </c>
    </row>
    <row r="8" spans="1:3" ht="15.6" thickTop="1" thickBot="1" x14ac:dyDescent="0.35">
      <c r="C8" s="167"/>
    </row>
    <row r="9" spans="1:3" ht="15.6" thickTop="1" thickBot="1" x14ac:dyDescent="0.35">
      <c r="A9" s="161"/>
    </row>
    <row r="10" spans="1:3" ht="15" thickTop="1" x14ac:dyDescent="0.3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CA</vt:lpstr>
      <vt:lpstr>CE</vt:lpstr>
      <vt:lpstr>CFF</vt:lpstr>
      <vt:lpstr>CFG</vt:lpstr>
      <vt:lpstr>COG</vt:lpstr>
      <vt:lpstr>CP</vt:lpstr>
      <vt:lpstr>CTG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Yaneth Aguilar Veliz</dc:creator>
  <cp:lastModifiedBy>Luis Fernando Rosales Castillo</cp:lastModifiedBy>
  <dcterms:created xsi:type="dcterms:W3CDTF">2016-08-08T19:39:29Z</dcterms:created>
  <dcterms:modified xsi:type="dcterms:W3CDTF">2017-08-24T18:53:48Z</dcterms:modified>
</cp:coreProperties>
</file>