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D13" i="5" l="1"/>
  <c r="D11" i="5"/>
  <c r="D10" i="5"/>
  <c r="C13" i="5"/>
  <c r="C10" i="5"/>
  <c r="E39" i="3"/>
  <c r="B11" i="1" l="1"/>
  <c r="B10" i="1"/>
  <c r="B8" i="1"/>
  <c r="B6" i="1"/>
  <c r="B4" i="1"/>
  <c r="B3" i="1"/>
  <c r="C5" i="5" l="1"/>
  <c r="C2" i="5"/>
  <c r="D4" i="5" l="1"/>
  <c r="D7" i="5"/>
  <c r="D2" i="5" l="1"/>
  <c r="D6" i="5"/>
  <c r="D3" i="5"/>
  <c r="D8" i="5"/>
  <c r="D9" i="5" s="1"/>
  <c r="D12" i="5"/>
  <c r="D5" i="5"/>
  <c r="E51" i="3" l="1"/>
  <c r="E44" i="3"/>
  <c r="B9" i="1"/>
  <c r="E35" i="3"/>
  <c r="E31" i="3"/>
  <c r="B7" i="1" s="1"/>
  <c r="E27" i="3"/>
  <c r="E20" i="3"/>
  <c r="B5" i="1" s="1"/>
  <c r="E17" i="3"/>
  <c r="E11" i="3"/>
  <c r="E2" i="3"/>
  <c r="B2" i="1" s="1"/>
  <c r="E54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<sst xmlns="http://schemas.openxmlformats.org/spreadsheetml/2006/main" count="83" uniqueCount="62">
  <si>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</si>
  <si>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</si>
  <si>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</si>
  <si>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</si>
  <si>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</si>
  <si>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</si>
  <si>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</si>
  <si>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</si>
  <si>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</si>
  <si>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</si>
  <si>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</si>
  <si>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</si>
  <si>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</si>
  <si>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</si>
  <si>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</si>
  <si>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</si>
  <si>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</si>
  <si>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</si>
  <si>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</si>
  <si>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</si>
  <si>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</si>
  <si>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</si>
  <si>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</si>
  <si>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</si>
  <si>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</si>
  <si>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</si>
  <si>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</si>
  <si>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</si>
  <si>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</si>
  <si>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</si>
  <si>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</si>
  <si>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</si>
  <si>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</si>
  <si>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</si>
  <si>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</si>
  <si>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</si>
  <si>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</si>
  <si>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</si>
  <si>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</si>
  <si>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</si>
  <si>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</si>
  <si>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</si>
  <si>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</si>
  <si>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</si>
  <si>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</si>
  <si>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</si>
  <si>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</si>
  <si>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</si>
  <si>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</si>
  <si>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</si>
  <si>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</si>
  <si>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</si>
  <si>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</si>
  <si>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</si>
  <si>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</si>
  <si>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</si>
  <si>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</si>
  <si>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</si>
  <si>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</si>
  <si>
    <t>Retenciones</t>
  </si>
  <si>
    <t>Retención para Sistema de Contabilidad Gubernamental SIIF</t>
  </si>
  <si>
    <t>Retención para Aportación Programa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</si>
</sst>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6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6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44" fontId="8" fillId="6" borderId="6" xfId="2" applyFont="1" applyFill="1" applyBorder="1"/>
    <xf numFmtId="10" fontId="8" fillId="6" borderId="6" xfId="1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2423620.0000600005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513855.20004000003</c:v>
                </c:pt>
                <c:pt idx="4">
                  <c:v>3.0000000000000004E-5</c:v>
                </c:pt>
                <c:pt idx="5">
                  <c:v>16000.000019999999</c:v>
                </c:pt>
                <c:pt idx="6">
                  <c:v>3.0000000000000004E-5</c:v>
                </c:pt>
                <c:pt idx="7">
                  <c:v>14531987.21001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0.13860771555156567</c:v>
                </c:pt>
                <c:pt idx="1">
                  <c:v>2.8595183145075182E-12</c:v>
                </c:pt>
                <c:pt idx="2">
                  <c:v>1.1438073258030072E-12</c:v>
                </c:pt>
                <c:pt idx="3">
                  <c:v>2.9387567110386089E-2</c:v>
                </c:pt>
                <c:pt idx="4">
                  <c:v>1.715710988704511E-12</c:v>
                </c:pt>
                <c:pt idx="5">
                  <c:v>9.150458617862131E-4</c:v>
                </c:pt>
                <c:pt idx="6">
                  <c:v>1.715710988704511E-12</c:v>
                </c:pt>
                <c:pt idx="7">
                  <c:v>0.83108967146425206</c:v>
                </c:pt>
                <c:pt idx="8">
                  <c:v>3.4314219774090216E-12</c:v>
                </c:pt>
                <c:pt idx="9">
                  <c:v>1.1438073258030072E-12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7418880"/>
        <c:axId val="77420416"/>
      </c:barChart>
      <c:catAx>
        <c:axId val="7741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77420416"/>
        <c:crosses val="autoZero"/>
        <c:auto val="1"/>
        <c:lblAlgn val="l"/>
        <c:lblOffset val="100"/>
        <c:noMultiLvlLbl val="0"/>
      </c:catAx>
      <c:valAx>
        <c:axId val="7742041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77418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2423620.0000600005</v>
      </c>
      <c r="C2" s="7">
        <f>B2/B12</f>
        <v>0.13860771555156567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2.8595183145075182E-12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1.1438073258030072E-12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513855.20004000003</v>
      </c>
      <c r="C5" s="8">
        <f>B5/B12</f>
        <v>2.9387567110386089E-2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3.0000000000000004E-5</v>
      </c>
      <c r="C6" s="8">
        <f>B6/B12</f>
        <v>1.715710988704511E-12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16000.000019999999</v>
      </c>
      <c r="C7" s="7">
        <f>B7/B12</f>
        <v>9.150458617862131E-4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1.715710988704511E-12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14531987.21001</v>
      </c>
      <c r="C9" s="7">
        <f>B9/B12</f>
        <v>0.83108967146425206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nivel'!E44</f>
        <v>6.0000000000000002E-5</v>
      </c>
      <c r="C10" s="7">
        <f>B10/B12</f>
        <v>3.4314219774090216E-12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nivel'!E51</f>
        <v>2.0000000000000002E-5</v>
      </c>
      <c r="C11" s="7">
        <f>B11/B12</f>
        <v>1.1438073258030072E-12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17485462.41034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0.83108967146425206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opLeftCell="A37" zoomScaleNormal="100" workbookViewId="0">
      <selection activeCell="E43" sqref="E43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43" t="s">
        <v>58</v>
      </c>
      <c r="B1" s="43"/>
      <c r="C1" s="43"/>
      <c r="D1" s="43"/>
      <c r="E1" s="43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2423620.0000600005</v>
      </c>
    </row>
    <row r="3" spans="1:5" x14ac:dyDescent="0.3">
      <c r="A3" s="15"/>
      <c r="B3" s="15">
        <v>2</v>
      </c>
      <c r="C3" s="15" t="s">
        <v>14</v>
      </c>
      <c r="D3" s="15"/>
      <c r="E3" s="16">
        <v>2410620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1.0000000000000001E-5</v>
      </c>
    </row>
    <row r="9" spans="1:5" x14ac:dyDescent="0.3">
      <c r="A9" s="15"/>
      <c r="B9" s="15">
        <v>8</v>
      </c>
      <c r="C9" s="15" t="s">
        <v>18</v>
      </c>
      <c r="D9" s="15"/>
      <c r="E9" s="16">
        <v>13000</v>
      </c>
    </row>
    <row r="10" spans="1:5" ht="27.6" customHeight="1" x14ac:dyDescent="0.3">
      <c r="A10" s="15"/>
      <c r="B10" s="17">
        <v>9</v>
      </c>
      <c r="C10" s="41" t="s">
        <v>43</v>
      </c>
      <c r="D10" s="41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41" t="s">
        <v>45</v>
      </c>
      <c r="D19" s="41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513855.20004000003</v>
      </c>
    </row>
    <row r="21" spans="1:5" s="19" customFormat="1" ht="15" customHeight="1" x14ac:dyDescent="0.3">
      <c r="A21" s="17"/>
      <c r="B21" s="17">
        <v>1</v>
      </c>
      <c r="C21" s="42" t="s">
        <v>23</v>
      </c>
      <c r="D21" s="42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434300</v>
      </c>
    </row>
    <row r="24" spans="1:5" x14ac:dyDescent="0.3">
      <c r="A24" s="15"/>
      <c r="B24" s="15">
        <v>4</v>
      </c>
      <c r="C24" s="15" t="s">
        <v>25</v>
      </c>
      <c r="D24" s="15"/>
      <c r="E24" s="16">
        <v>79555.199999999997</v>
      </c>
    </row>
    <row r="25" spans="1:5" x14ac:dyDescent="0.3">
      <c r="A25" s="15"/>
      <c r="B25" s="15">
        <v>5</v>
      </c>
      <c r="C25" s="15" t="s">
        <v>17</v>
      </c>
      <c r="D25" s="15"/>
      <c r="E25" s="16">
        <v>1.0000000000000001E-5</v>
      </c>
    </row>
    <row r="26" spans="1:5" ht="30" customHeight="1" x14ac:dyDescent="0.3">
      <c r="A26" s="15"/>
      <c r="B26" s="17">
        <v>9</v>
      </c>
      <c r="C26" s="41" t="s">
        <v>47</v>
      </c>
      <c r="D26" s="41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3.0000000000000004E-5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1.0000000000000001E-5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41" t="s">
        <v>49</v>
      </c>
      <c r="D30" s="41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16000.000019999999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16000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41" t="s">
        <v>51</v>
      </c>
      <c r="D34" s="41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42" t="s">
        <v>53</v>
      </c>
      <c r="D38" s="42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E40+E41+E42+E43</f>
        <v>14531987.21001</v>
      </c>
    </row>
    <row r="40" spans="1:5" x14ac:dyDescent="0.3">
      <c r="A40" s="15"/>
      <c r="B40" s="15">
        <v>1</v>
      </c>
      <c r="C40" s="15" t="s">
        <v>29</v>
      </c>
      <c r="D40" s="15"/>
      <c r="E40" s="16">
        <v>13784569.08</v>
      </c>
    </row>
    <row r="41" spans="1:5" x14ac:dyDescent="0.3">
      <c r="A41" s="15"/>
      <c r="B41" s="15">
        <v>2</v>
      </c>
      <c r="C41" s="15" t="s">
        <v>32</v>
      </c>
      <c r="D41" s="15"/>
      <c r="E41" s="16">
        <v>1556748.69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15"/>
      <c r="B43" s="15">
        <v>4</v>
      </c>
      <c r="C43" s="15" t="s">
        <v>59</v>
      </c>
      <c r="D43" s="15"/>
      <c r="E43" s="16">
        <v>-809330.56</v>
      </c>
    </row>
    <row r="44" spans="1:5" x14ac:dyDescent="0.3">
      <c r="A44" s="20">
        <v>9</v>
      </c>
      <c r="B44" s="20" t="s">
        <v>9</v>
      </c>
      <c r="C44" s="20"/>
      <c r="D44" s="20"/>
      <c r="E44" s="21">
        <f>SUM(E45:E50)</f>
        <v>6.0000000000000002E-5</v>
      </c>
    </row>
    <row r="45" spans="1:5" x14ac:dyDescent="0.3">
      <c r="A45" s="15"/>
      <c r="B45" s="15">
        <v>1</v>
      </c>
      <c r="C45" s="15" t="s">
        <v>36</v>
      </c>
      <c r="D45" s="15"/>
      <c r="E45" s="16">
        <v>1.0000000000000001E-5</v>
      </c>
    </row>
    <row r="46" spans="1:5" x14ac:dyDescent="0.3">
      <c r="A46" s="15"/>
      <c r="B46" s="15">
        <v>2</v>
      </c>
      <c r="C46" s="15" t="s">
        <v>37</v>
      </c>
      <c r="D46" s="15"/>
      <c r="E46" s="16">
        <v>1.0000000000000001E-5</v>
      </c>
    </row>
    <row r="47" spans="1:5" x14ac:dyDescent="0.3">
      <c r="A47" s="15"/>
      <c r="B47" s="15">
        <v>3</v>
      </c>
      <c r="C47" s="15" t="s">
        <v>38</v>
      </c>
      <c r="D47" s="15"/>
      <c r="E47" s="16">
        <v>1.0000000000000001E-5</v>
      </c>
    </row>
    <row r="48" spans="1:5" x14ac:dyDescent="0.3">
      <c r="A48" s="15"/>
      <c r="B48" s="15">
        <v>4</v>
      </c>
      <c r="C48" s="15" t="s">
        <v>54</v>
      </c>
      <c r="D48" s="15"/>
      <c r="E48" s="16">
        <v>1.0000000000000001E-5</v>
      </c>
    </row>
    <row r="49" spans="1:5" x14ac:dyDescent="0.3">
      <c r="A49" s="15"/>
      <c r="B49" s="15">
        <v>5</v>
      </c>
      <c r="C49" s="15" t="s">
        <v>39</v>
      </c>
      <c r="D49" s="15"/>
      <c r="E49" s="16">
        <v>1.0000000000000001E-5</v>
      </c>
    </row>
    <row r="50" spans="1:5" x14ac:dyDescent="0.3">
      <c r="A50" s="15"/>
      <c r="B50" s="15">
        <v>6</v>
      </c>
      <c r="C50" s="15" t="s">
        <v>55</v>
      </c>
      <c r="D50" s="15"/>
      <c r="E50" s="16">
        <v>1.0000000000000001E-5</v>
      </c>
    </row>
    <row r="51" spans="1:5" x14ac:dyDescent="0.3">
      <c r="A51" s="20">
        <v>0</v>
      </c>
      <c r="B51" s="20" t="s">
        <v>10</v>
      </c>
      <c r="C51" s="20"/>
      <c r="D51" s="20"/>
      <c r="E51" s="21">
        <f>SUM(E52:E53)</f>
        <v>2.0000000000000002E-5</v>
      </c>
    </row>
    <row r="52" spans="1:5" x14ac:dyDescent="0.3">
      <c r="A52" s="15"/>
      <c r="B52" s="15">
        <v>1</v>
      </c>
      <c r="C52" s="15" t="s">
        <v>40</v>
      </c>
      <c r="D52" s="15"/>
      <c r="E52" s="16">
        <v>1.0000000000000001E-5</v>
      </c>
    </row>
    <row r="53" spans="1:5" x14ac:dyDescent="0.3">
      <c r="A53" s="15"/>
      <c r="B53" s="15">
        <v>2</v>
      </c>
      <c r="C53" s="15" t="s">
        <v>56</v>
      </c>
      <c r="D53" s="15"/>
      <c r="E53" s="16">
        <v>1.0000000000000001E-5</v>
      </c>
    </row>
    <row r="54" spans="1:5" x14ac:dyDescent="0.3">
      <c r="A54" s="43" t="s">
        <v>57</v>
      </c>
      <c r="B54" s="43"/>
      <c r="C54" s="43"/>
      <c r="D54" s="43"/>
      <c r="E54" s="22">
        <f>E2+E11+E17+E20+E27+E31+E35+E39+E44+E51</f>
        <v>17485462.41034</v>
      </c>
    </row>
  </sheetData>
  <mergeCells count="9">
    <mergeCell ref="C34:D34"/>
    <mergeCell ref="C38:D38"/>
    <mergeCell ref="A54:D54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4"/>
  <sheetViews>
    <sheetView showGridLines="0" tabSelected="1" workbookViewId="0">
      <selection activeCell="A11" sqref="A11"/>
    </sheetView>
  </sheetViews>
  <sheetFormatPr baseColWidth="10" defaultRowHeight="14.4" x14ac:dyDescent="0.3"/>
  <cols>
    <col min="1" max="1" width="3.109375" customWidth="1"/>
    <col min="2" max="2" width="27.77734375" customWidth="1"/>
    <col min="3" max="3" width="16.77734375" customWidth="1"/>
    <col min="4" max="4" width="9.5546875" customWidth="1"/>
  </cols>
  <sheetData>
    <row r="1" spans="1:4" ht="15.6" thickTop="1" thickBot="1" x14ac:dyDescent="0.35">
      <c r="A1" s="44" t="s">
        <v>12</v>
      </c>
      <c r="B1" s="45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13784569.08</v>
      </c>
      <c r="D2" s="29">
        <f>C2/C13</f>
        <v>0.94856738316005884</v>
      </c>
    </row>
    <row r="3" spans="1:4" x14ac:dyDescent="0.3">
      <c r="A3" s="23"/>
      <c r="B3" s="23" t="s">
        <v>30</v>
      </c>
      <c r="C3" s="33">
        <v>308692.68</v>
      </c>
      <c r="D3" s="30">
        <f>C3/C13</f>
        <v>2.124228954629501E-2</v>
      </c>
    </row>
    <row r="4" spans="1:4" x14ac:dyDescent="0.3">
      <c r="A4" s="23"/>
      <c r="B4" s="23" t="s">
        <v>31</v>
      </c>
      <c r="C4" s="33">
        <v>13475876.4</v>
      </c>
      <c r="D4" s="30">
        <f>C4/C13</f>
        <v>0.92732509361376381</v>
      </c>
    </row>
    <row r="5" spans="1:4" x14ac:dyDescent="0.3">
      <c r="A5" s="25" t="s">
        <v>32</v>
      </c>
      <c r="B5" s="25"/>
      <c r="C5" s="32">
        <f>C6+C7</f>
        <v>1556748.69</v>
      </c>
      <c r="D5" s="29">
        <f>C5/C13</f>
        <v>0.10712565786722072</v>
      </c>
    </row>
    <row r="6" spans="1:4" x14ac:dyDescent="0.3">
      <c r="A6" s="23"/>
      <c r="B6" s="23" t="s">
        <v>33</v>
      </c>
      <c r="C6" s="33">
        <v>591982.84</v>
      </c>
      <c r="D6" s="30">
        <f>C6/C13</f>
        <v>4.0736537366930864E-2</v>
      </c>
    </row>
    <row r="7" spans="1:4" x14ac:dyDescent="0.3">
      <c r="A7" s="23"/>
      <c r="B7" s="23" t="s">
        <v>34</v>
      </c>
      <c r="C7" s="33">
        <v>964765.85</v>
      </c>
      <c r="D7" s="30">
        <f>C7/C13</f>
        <v>6.6389120500289861E-2</v>
      </c>
    </row>
    <row r="8" spans="1:4" x14ac:dyDescent="0.3">
      <c r="A8" s="25" t="s">
        <v>35</v>
      </c>
      <c r="B8" s="25"/>
      <c r="C8" s="32">
        <v>1E-4</v>
      </c>
      <c r="D8" s="29">
        <f>C8/C13</f>
        <v>6.8813713192988609E-12</v>
      </c>
    </row>
    <row r="9" spans="1:4" x14ac:dyDescent="0.3">
      <c r="A9" s="36"/>
      <c r="B9" s="23" t="s">
        <v>35</v>
      </c>
      <c r="C9" s="34">
        <v>1E-4</v>
      </c>
      <c r="D9" s="30">
        <f>D8</f>
        <v>6.8813713192988609E-12</v>
      </c>
    </row>
    <row r="10" spans="1:4" x14ac:dyDescent="0.3">
      <c r="A10" s="25" t="s">
        <v>59</v>
      </c>
      <c r="B10" s="25"/>
      <c r="C10" s="32">
        <f>C11+C12</f>
        <v>-809330.56</v>
      </c>
      <c r="D10" s="29">
        <f>C10/C13</f>
        <v>-5.569304103416086E-2</v>
      </c>
    </row>
    <row r="11" spans="1:4" ht="25.8" customHeight="1" x14ac:dyDescent="0.3">
      <c r="A11" s="36"/>
      <c r="B11" s="38" t="s">
        <v>60</v>
      </c>
      <c r="C11" s="39">
        <v>-103000</v>
      </c>
      <c r="D11" s="40">
        <f>C11/C13</f>
        <v>-7.087812458877827E-3</v>
      </c>
    </row>
    <row r="12" spans="1:4" ht="29.4" thickBot="1" x14ac:dyDescent="0.35">
      <c r="A12" s="24"/>
      <c r="B12" s="37" t="s">
        <v>61</v>
      </c>
      <c r="C12" s="34">
        <v>-706330.56</v>
      </c>
      <c r="D12" s="30">
        <f>C12/C13</f>
        <v>-4.8605228575283037E-2</v>
      </c>
    </row>
    <row r="13" spans="1:4" ht="15.6" thickTop="1" thickBot="1" x14ac:dyDescent="0.35">
      <c r="A13" s="26"/>
      <c r="B13" s="27" t="s">
        <v>11</v>
      </c>
      <c r="C13" s="35">
        <f>C2+C5+C8+C10</f>
        <v>14531987.210099999</v>
      </c>
      <c r="D13" s="31">
        <f>D2+D5+D8+D10</f>
        <v>1</v>
      </c>
    </row>
    <row r="14" spans="1:4" ht="15" thickTop="1" x14ac:dyDescent="0.3">
      <c r="C14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2017-08-30T16:01:37Z</dcterms:modified>
</cp:coreProperties>
</file>