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 activeTab="2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8" i="1"/>
  <c r="B3" i="1"/>
  <c r="C8" i="5" l="1"/>
  <c r="C5" i="5"/>
  <c r="C2" i="5"/>
  <c r="C10" i="5" l="1"/>
  <c r="D4" i="5" s="1"/>
  <c r="D2" i="5" l="1"/>
  <c r="D6" i="5"/>
  <c r="D7" i="5"/>
  <c r="D3" i="5"/>
  <c r="D8" i="5"/>
  <c r="D10" i="5" s="1"/>
  <c r="D9" i="5"/>
  <c r="D5" i="5"/>
  <c r="E50" i="3" l="1"/>
  <c r="E43" i="3"/>
  <c r="B10" i="1" s="1"/>
  <c r="E39" i="3"/>
  <c r="B9" i="1" s="1"/>
  <c r="E35" i="3"/>
  <c r="E31" i="3"/>
  <c r="B7" i="1" s="1"/>
  <c r="E27" i="3"/>
  <c r="B6" i="1" s="1"/>
  <c r="E20" i="3"/>
  <c r="B5" i="1" s="1"/>
  <c r="E17" i="3"/>
  <c r="B4" i="1" s="1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<sst xmlns="http://schemas.openxmlformats.org/spreadsheetml/2006/main" count="79" uniqueCount="59">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</sst>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2217810.4200600004</c:v>
                </c:pt>
                <c:pt idx="1">
                  <c:v>5.0000000000000002E-5</c:v>
                </c:pt>
                <c:pt idx="2">
                  <c:v>56511.000010000003</c:v>
                </c:pt>
                <c:pt idx="3">
                  <c:v>938092.95002999995</c:v>
                </c:pt>
                <c:pt idx="4">
                  <c:v>33906.600020000005</c:v>
                </c:pt>
                <c:pt idx="5">
                  <c:v>192137.40001999997</c:v>
                </c:pt>
                <c:pt idx="6">
                  <c:v>3.0000000000000004E-5</c:v>
                </c:pt>
                <c:pt idx="7">
                  <c:v>31590745.150009997</c:v>
                </c:pt>
                <c:pt idx="8">
                  <c:v>3467250.0000400003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5.7610772350525176E-2</c:v>
                </c:pt>
                <c:pt idx="1">
                  <c:v>1.2988209413536479E-12</c:v>
                </c:pt>
                <c:pt idx="2">
                  <c:v>1.4679534045964841E-3</c:v>
                </c:pt>
                <c:pt idx="3">
                  <c:v>2.4368295368703701E-2</c:v>
                </c:pt>
                <c:pt idx="4">
                  <c:v>8.807720431215604E-4</c:v>
                </c:pt>
                <c:pt idx="5">
                  <c:v>4.9910415752643751E-3</c:v>
                </c:pt>
                <c:pt idx="6">
                  <c:v>7.7929256481218879E-13</c:v>
                </c:pt>
                <c:pt idx="7">
                  <c:v>0.82061442707598342</c:v>
                </c:pt>
                <c:pt idx="8">
                  <c:v>9.0066738179207767E-2</c:v>
                </c:pt>
                <c:pt idx="9">
                  <c:v>5.1952837654145913E-13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7474560"/>
        <c:axId val="47476096"/>
      </c:barChart>
      <c:catAx>
        <c:axId val="4747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47476096"/>
        <c:crosses val="autoZero"/>
        <c:auto val="1"/>
        <c:lblAlgn val="l"/>
        <c:lblOffset val="100"/>
        <c:noMultiLvlLbl val="0"/>
      </c:catAx>
      <c:valAx>
        <c:axId val="4747609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74745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opLeftCell="A13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4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2217810.4200600004</v>
      </c>
      <c r="C2" s="7">
        <f>B2/B12</f>
        <v>5.7610772350525176E-2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1.2988209413536479E-12</v>
      </c>
      <c r="E3" s="5"/>
    </row>
    <row r="4" spans="1:7" ht="15" thickTop="1" x14ac:dyDescent="0.3">
      <c r="A4" s="13" t="s">
        <v>3</v>
      </c>
      <c r="B4" s="11">
        <f>'CRI 2do nivel'!E17</f>
        <v>56511.000010000003</v>
      </c>
      <c r="C4" s="8">
        <f>B4/B12</f>
        <v>1.4679534045964841E-3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938092.95002999995</v>
      </c>
      <c r="C5" s="8">
        <f>B5/B12</f>
        <v>2.4368295368703701E-2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33906.600020000005</v>
      </c>
      <c r="C6" s="8">
        <f>B6/B12</f>
        <v>8.807720431215604E-4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192137.40001999997</v>
      </c>
      <c r="C7" s="7">
        <f>B7/B12</f>
        <v>4.9910415752643751E-3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7.7929256481218879E-13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31590745.150009997</v>
      </c>
      <c r="C9" s="7">
        <f>B9/B12</f>
        <v>0.82061442707598342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3467250.0000400003</v>
      </c>
      <c r="C10" s="7">
        <f>B10/B12</f>
        <v>9.0066738179207767E-2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5.1952837654145913E-13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38496453.520289995</v>
      </c>
      <c r="C12" s="9">
        <f>SUM(C2:C11)</f>
        <v>1.0000000000000002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0.82061442707598342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34" zoomScaleNormal="100" workbookViewId="0">
      <selection activeCell="D61" sqref="D61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2217810.4200600004</v>
      </c>
    </row>
    <row r="3" spans="1:5" x14ac:dyDescent="0.3">
      <c r="A3" s="15"/>
      <c r="B3" s="15">
        <v>2</v>
      </c>
      <c r="C3" s="15" t="s">
        <v>14</v>
      </c>
      <c r="D3" s="15"/>
      <c r="E3" s="16">
        <v>2042791.92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1.0000000000000001E-5</v>
      </c>
    </row>
    <row r="9" spans="1:5" x14ac:dyDescent="0.3">
      <c r="A9" s="15"/>
      <c r="B9" s="15">
        <v>8</v>
      </c>
      <c r="C9" s="15" t="s">
        <v>18</v>
      </c>
      <c r="D9" s="15"/>
      <c r="E9" s="16">
        <v>175018.5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56511.000010000003</v>
      </c>
    </row>
    <row r="18" spans="1:5" x14ac:dyDescent="0.3">
      <c r="A18" s="15"/>
      <c r="B18" s="15">
        <v>1</v>
      </c>
      <c r="C18" s="15" t="s">
        <v>22</v>
      </c>
      <c r="D18" s="15"/>
      <c r="E18" s="16">
        <v>56511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938092.95002999995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1.0000000000000001E-5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366721.2</v>
      </c>
    </row>
    <row r="24" spans="1:5" x14ac:dyDescent="0.3">
      <c r="A24" s="15"/>
      <c r="B24" s="15">
        <v>4</v>
      </c>
      <c r="C24" s="15" t="s">
        <v>25</v>
      </c>
      <c r="D24" s="15"/>
      <c r="E24" s="16">
        <v>566196.75</v>
      </c>
    </row>
    <row r="25" spans="1:5" x14ac:dyDescent="0.3">
      <c r="A25" s="15"/>
      <c r="B25" s="15">
        <v>5</v>
      </c>
      <c r="C25" s="15" t="s">
        <v>17</v>
      </c>
      <c r="D25" s="15"/>
      <c r="E25" s="16">
        <v>5175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33906.600020000005</v>
      </c>
    </row>
    <row r="28" spans="1:5" x14ac:dyDescent="0.3">
      <c r="A28" s="15"/>
      <c r="B28" s="15">
        <v>1</v>
      </c>
      <c r="C28" s="15" t="s">
        <v>26</v>
      </c>
      <c r="D28" s="15"/>
      <c r="E28" s="16">
        <v>33906.6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192137.40001999997</v>
      </c>
    </row>
    <row r="32" spans="1:5" x14ac:dyDescent="0.3">
      <c r="A32" s="15"/>
      <c r="B32" s="15">
        <v>1</v>
      </c>
      <c r="C32" s="15" t="s">
        <v>27</v>
      </c>
      <c r="D32" s="15"/>
      <c r="E32" s="16">
        <v>192137.4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31590745.150009997</v>
      </c>
    </row>
    <row r="40" spans="1:5" x14ac:dyDescent="0.3">
      <c r="A40" s="15"/>
      <c r="B40" s="15">
        <v>1</v>
      </c>
      <c r="C40" s="15" t="s">
        <v>29</v>
      </c>
      <c r="D40" s="15"/>
      <c r="E40" s="16">
        <v>25425767.66</v>
      </c>
    </row>
    <row r="41" spans="1:5" x14ac:dyDescent="0.3">
      <c r="A41" s="15"/>
      <c r="B41" s="15">
        <v>2</v>
      </c>
      <c r="C41" s="15" t="s">
        <v>32</v>
      </c>
      <c r="D41" s="15"/>
      <c r="E41" s="16">
        <v>6164977.4900000002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3467250.0000400003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3229200</v>
      </c>
    </row>
    <row r="47" spans="1:5" x14ac:dyDescent="0.3">
      <c r="A47" s="15"/>
      <c r="B47" s="15">
        <v>4</v>
      </c>
      <c r="C47" s="15" t="s">
        <v>54</v>
      </c>
      <c r="D47" s="15"/>
      <c r="E47" s="16">
        <v>238050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38496453.520289995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tabSelected="1" workbookViewId="0">
      <selection activeCell="F19" sqref="F19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25425767.66</v>
      </c>
      <c r="D2" s="29">
        <f>C2/C10</f>
        <v>0.80484862067014318</v>
      </c>
    </row>
    <row r="3" spans="1:4" x14ac:dyDescent="0.3">
      <c r="A3" s="23"/>
      <c r="B3" s="23" t="s">
        <v>30</v>
      </c>
      <c r="C3" s="33">
        <v>1097782.1599999999</v>
      </c>
      <c r="D3" s="30">
        <f>C3/C10</f>
        <v>3.4750119213206497E-2</v>
      </c>
    </row>
    <row r="4" spans="1:4" x14ac:dyDescent="0.3">
      <c r="A4" s="23"/>
      <c r="B4" s="23" t="s">
        <v>31</v>
      </c>
      <c r="C4" s="33">
        <v>24327985.5</v>
      </c>
      <c r="D4" s="30">
        <f>C4/C10</f>
        <v>0.7700985014569367</v>
      </c>
    </row>
    <row r="5" spans="1:4" x14ac:dyDescent="0.3">
      <c r="A5" s="25" t="s">
        <v>32</v>
      </c>
      <c r="B5" s="25"/>
      <c r="C5" s="32">
        <f>C6+C7</f>
        <v>6164977.4899999993</v>
      </c>
      <c r="D5" s="29">
        <f>C5/C10</f>
        <v>0.19515137932669133</v>
      </c>
    </row>
    <row r="6" spans="1:4" x14ac:dyDescent="0.3">
      <c r="A6" s="23"/>
      <c r="B6" s="23" t="s">
        <v>33</v>
      </c>
      <c r="C6" s="33">
        <v>1698654.43</v>
      </c>
      <c r="D6" s="30">
        <f>C6/C10</f>
        <v>5.3770635099901175E-2</v>
      </c>
    </row>
    <row r="7" spans="1:4" x14ac:dyDescent="0.3">
      <c r="A7" s="23"/>
      <c r="B7" s="23" t="s">
        <v>34</v>
      </c>
      <c r="C7" s="33">
        <v>4466323.0599999996</v>
      </c>
      <c r="D7" s="30">
        <f>C7/C10</f>
        <v>0.14138074422679014</v>
      </c>
    </row>
    <row r="8" spans="1:4" x14ac:dyDescent="0.3">
      <c r="A8" s="25" t="s">
        <v>35</v>
      </c>
      <c r="B8" s="25"/>
      <c r="C8" s="32">
        <f>C9</f>
        <v>1E-4</v>
      </c>
      <c r="D8" s="29">
        <f>C8/C10</f>
        <v>3.1654840531573677E-12</v>
      </c>
    </row>
    <row r="9" spans="1:4" ht="15" thickBot="1" x14ac:dyDescent="0.35">
      <c r="A9" s="24"/>
      <c r="B9" s="23" t="s">
        <v>35</v>
      </c>
      <c r="C9" s="34">
        <v>1E-4</v>
      </c>
      <c r="D9" s="30">
        <f>C9/C10</f>
        <v>3.1654840531573677E-12</v>
      </c>
    </row>
    <row r="10" spans="1:4" ht="15.6" thickTop="1" thickBot="1" x14ac:dyDescent="0.35">
      <c r="A10" s="26"/>
      <c r="B10" s="27" t="s">
        <v>11</v>
      </c>
      <c r="C10" s="35">
        <f>C2+C5+C8</f>
        <v>31590745.1501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2017-08-14T18:19:21Z</dcterms:modified>
</cp:coreProperties>
</file>