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 activeTab="2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8" i="1"/>
  <c r="B6" i="1"/>
  <c r="B3" i="1"/>
  <c r="C8" i="5" l="1"/>
  <c r="C5" i="5"/>
  <c r="C2" i="5"/>
  <c r="C10" i="5" l="1"/>
  <c r="D4" i="5" s="1"/>
  <c r="D7" i="5"/>
  <c r="D6" i="5"/>
  <c r="D2" i="5" l="1"/>
  <c r="D3" i="5"/>
  <c r="D8" i="5"/>
  <c r="D9" i="5"/>
  <c r="D5" i="5"/>
  <c r="D10" i="5" l="1"/>
  <c r="E50" i="3"/>
  <c r="E43" i="3"/>
  <c r="B10" i="1" s="1"/>
  <c r="E39" i="3"/>
  <c r="B9" i="1" s="1"/>
  <c r="E35" i="3"/>
  <c r="E31" i="3"/>
  <c r="B7" i="1" s="1"/>
  <c r="E27" i="3"/>
  <c r="E20" i="3"/>
  <c r="B5" i="1" s="1"/>
  <c r="E17" i="3"/>
  <c r="B4" i="1" s="1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<sst xmlns="http://schemas.openxmlformats.org/spreadsheetml/2006/main" count="79" uniqueCount="59">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</sst>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19439732.650050003</c:v>
                </c:pt>
                <c:pt idx="1">
                  <c:v>5.0000000000000002E-5</c:v>
                </c:pt>
                <c:pt idx="2">
                  <c:v>51750.000010000003</c:v>
                </c:pt>
                <c:pt idx="3">
                  <c:v>88155501.280019999</c:v>
                </c:pt>
                <c:pt idx="4">
                  <c:v>3.0000000000000004E-5</c:v>
                </c:pt>
                <c:pt idx="5">
                  <c:v>1231650.0000200002</c:v>
                </c:pt>
                <c:pt idx="6">
                  <c:v>3.0000000000000004E-5</c:v>
                </c:pt>
                <c:pt idx="7">
                  <c:v>116750474.28001</c:v>
                </c:pt>
                <c:pt idx="8">
                  <c:v>12517500.000040002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8.1629265250273919E-2</c:v>
                </c:pt>
                <c:pt idx="1">
                  <c:v>2.099547013319238E-13</c:v>
                </c:pt>
                <c:pt idx="2">
                  <c:v>2.1730311592053206E-4</c:v>
                </c:pt>
                <c:pt idx="3">
                  <c:v>0.37017323884025249</c:v>
                </c:pt>
                <c:pt idx="4">
                  <c:v>1.2597282079915428E-13</c:v>
                </c:pt>
                <c:pt idx="5">
                  <c:v>5.1718141579932611E-3</c:v>
                </c:pt>
                <c:pt idx="6">
                  <c:v>1.2597282079915428E-13</c:v>
                </c:pt>
                <c:pt idx="7">
                  <c:v>0.49024621915639899</c:v>
                </c:pt>
                <c:pt idx="8">
                  <c:v>5.2562159478615089E-2</c:v>
                </c:pt>
                <c:pt idx="9">
                  <c:v>8.398188053276952E-14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8492544"/>
        <c:axId val="48494080"/>
      </c:barChart>
      <c:catAx>
        <c:axId val="48492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48494080"/>
        <c:crosses val="autoZero"/>
        <c:auto val="1"/>
        <c:lblAlgn val="l"/>
        <c:lblOffset val="100"/>
        <c:noMultiLvlLbl val="0"/>
      </c:catAx>
      <c:valAx>
        <c:axId val="4849408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84925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A24" sqref="A24"/>
    </sheetView>
  </sheetViews>
  <sheetFormatPr baseColWidth="10" defaultRowHeight="14.4" x14ac:dyDescent="0.3"/>
  <cols>
    <col min="1" max="1" width="45.6640625" bestFit="1" customWidth="1"/>
    <col min="2" max="2" width="15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19439732.650050003</v>
      </c>
      <c r="C2" s="7">
        <f>B2/B12</f>
        <v>8.1629265250273919E-2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2.099547013319238E-13</v>
      </c>
      <c r="E3" s="5"/>
    </row>
    <row r="4" spans="1:7" ht="15" thickTop="1" x14ac:dyDescent="0.3">
      <c r="A4" s="13" t="s">
        <v>3</v>
      </c>
      <c r="B4" s="11">
        <f>'CRI 2do nivel'!E17</f>
        <v>51750.000010000003</v>
      </c>
      <c r="C4" s="8">
        <f>B4/B12</f>
        <v>2.1730311592053206E-4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88155501.280019999</v>
      </c>
      <c r="C5" s="8">
        <f>B5/B12</f>
        <v>0.37017323884025249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3.0000000000000004E-5</v>
      </c>
      <c r="C6" s="8">
        <f>B6/B12</f>
        <v>1.2597282079915428E-13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1231650.0000200002</v>
      </c>
      <c r="C7" s="7">
        <f>B7/B12</f>
        <v>5.1718141579932611E-3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1.2597282079915428E-13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116750474.28001</v>
      </c>
      <c r="C9" s="7">
        <f>B9/B12</f>
        <v>0.49024621915639899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12517500.000040002</v>
      </c>
      <c r="C10" s="7">
        <f>B10/B12</f>
        <v>5.2562159478615089E-2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8.398188053276952E-14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238146608.21027997</v>
      </c>
      <c r="C12" s="9">
        <f>SUM(C2:C11)</f>
        <v>1.0000000000000002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0.49024621915639899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28" zoomScaleNormal="100" workbookViewId="0">
      <selection activeCell="H38" sqref="H38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19439732.650050003</v>
      </c>
    </row>
    <row r="3" spans="1:5" x14ac:dyDescent="0.3">
      <c r="A3" s="15"/>
      <c r="B3" s="15">
        <v>2</v>
      </c>
      <c r="C3" s="15" t="s">
        <v>14</v>
      </c>
      <c r="D3" s="15"/>
      <c r="E3" s="16">
        <v>15986542.970000001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1.0000000000000001E-5</v>
      </c>
    </row>
    <row r="9" spans="1:5" x14ac:dyDescent="0.3">
      <c r="A9" s="15"/>
      <c r="B9" s="15">
        <v>8</v>
      </c>
      <c r="C9" s="15" t="s">
        <v>18</v>
      </c>
      <c r="D9" s="15"/>
      <c r="E9" s="16">
        <v>348189.68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3105000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51750.000010000003</v>
      </c>
    </row>
    <row r="18" spans="1:5" x14ac:dyDescent="0.3">
      <c r="A18" s="15"/>
      <c r="B18" s="15">
        <v>1</v>
      </c>
      <c r="C18" s="15" t="s">
        <v>22</v>
      </c>
      <c r="D18" s="15"/>
      <c r="E18" s="16">
        <v>51750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88155501.280019999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1.0000000000000001E-5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7800000</v>
      </c>
    </row>
    <row r="23" spans="1:5" x14ac:dyDescent="0.3">
      <c r="A23" s="15"/>
      <c r="B23" s="15">
        <v>3</v>
      </c>
      <c r="C23" s="15" t="s">
        <v>24</v>
      </c>
      <c r="D23" s="15"/>
      <c r="E23" s="16">
        <v>69588260.719999999</v>
      </c>
    </row>
    <row r="24" spans="1:5" x14ac:dyDescent="0.3">
      <c r="A24" s="15"/>
      <c r="B24" s="15">
        <v>4</v>
      </c>
      <c r="C24" s="15" t="s">
        <v>25</v>
      </c>
      <c r="D24" s="15"/>
      <c r="E24" s="16">
        <v>10765170.560000001</v>
      </c>
    </row>
    <row r="25" spans="1:5" x14ac:dyDescent="0.3">
      <c r="A25" s="15"/>
      <c r="B25" s="15">
        <v>5</v>
      </c>
      <c r="C25" s="15" t="s">
        <v>17</v>
      </c>
      <c r="D25" s="15"/>
      <c r="E25" s="16">
        <v>2070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3.0000000000000004E-5</v>
      </c>
    </row>
    <row r="28" spans="1:5" x14ac:dyDescent="0.3">
      <c r="A28" s="15"/>
      <c r="B28" s="15">
        <v>1</v>
      </c>
      <c r="C28" s="15" t="s">
        <v>26</v>
      </c>
      <c r="D28" s="15"/>
      <c r="E28" s="16">
        <v>1.0000000000000001E-5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1231650.0000200002</v>
      </c>
    </row>
    <row r="32" spans="1:5" x14ac:dyDescent="0.3">
      <c r="A32" s="15"/>
      <c r="B32" s="15">
        <v>1</v>
      </c>
      <c r="C32" s="15" t="s">
        <v>27</v>
      </c>
      <c r="D32" s="15"/>
      <c r="E32" s="16">
        <v>1231650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116750474.28001</v>
      </c>
    </row>
    <row r="40" spans="1:5" x14ac:dyDescent="0.3">
      <c r="A40" s="15"/>
      <c r="B40" s="15">
        <v>1</v>
      </c>
      <c r="C40" s="15" t="s">
        <v>29</v>
      </c>
      <c r="D40" s="15"/>
      <c r="E40" s="16">
        <v>77941916.549999997</v>
      </c>
    </row>
    <row r="41" spans="1:5" x14ac:dyDescent="0.3">
      <c r="A41" s="15"/>
      <c r="B41" s="15">
        <v>2</v>
      </c>
      <c r="C41" s="15" t="s">
        <v>32</v>
      </c>
      <c r="D41" s="15"/>
      <c r="E41" s="16">
        <v>38808557.729999997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12517500.000040002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517500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12000000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238146608.21027997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tabSelected="1" workbookViewId="0">
      <selection activeCell="H10" sqref="H10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77941916.550000012</v>
      </c>
      <c r="D2" s="29">
        <f>C2/C10</f>
        <v>0.66759400362748855</v>
      </c>
    </row>
    <row r="3" spans="1:4" x14ac:dyDescent="0.3">
      <c r="A3" s="23"/>
      <c r="B3" s="23" t="s">
        <v>30</v>
      </c>
      <c r="C3" s="33">
        <v>3647983.4</v>
      </c>
      <c r="D3" s="30">
        <f>C3/C10</f>
        <v>3.124598356021074E-2</v>
      </c>
    </row>
    <row r="4" spans="1:4" x14ac:dyDescent="0.3">
      <c r="A4" s="23"/>
      <c r="B4" s="23" t="s">
        <v>31</v>
      </c>
      <c r="C4" s="33">
        <v>74293933.150000006</v>
      </c>
      <c r="D4" s="30">
        <f>C4/C10</f>
        <v>0.63634802006727775</v>
      </c>
    </row>
    <row r="5" spans="1:4" x14ac:dyDescent="0.3">
      <c r="A5" s="25" t="s">
        <v>32</v>
      </c>
      <c r="B5" s="25"/>
      <c r="C5" s="32">
        <f>C6+C7</f>
        <v>38808557.730000004</v>
      </c>
      <c r="D5" s="29">
        <f>C5/C10</f>
        <v>0.33240599637242585</v>
      </c>
    </row>
    <row r="6" spans="1:4" x14ac:dyDescent="0.3">
      <c r="A6" s="23"/>
      <c r="B6" s="23" t="s">
        <v>33</v>
      </c>
      <c r="C6" s="33">
        <v>6002015.2300000004</v>
      </c>
      <c r="D6" s="30">
        <f>C6/C10</f>
        <v>5.1408915184404214E-2</v>
      </c>
    </row>
    <row r="7" spans="1:4" x14ac:dyDescent="0.3">
      <c r="A7" s="23"/>
      <c r="B7" s="23" t="s">
        <v>34</v>
      </c>
      <c r="C7" s="33">
        <v>32806542.5</v>
      </c>
      <c r="D7" s="30">
        <f>C7/C10</f>
        <v>0.28099708118802158</v>
      </c>
    </row>
    <row r="8" spans="1:4" x14ac:dyDescent="0.3">
      <c r="A8" s="25" t="s">
        <v>35</v>
      </c>
      <c r="B8" s="25"/>
      <c r="C8" s="32">
        <f>C9</f>
        <v>1.0000000000000001E-5</v>
      </c>
      <c r="D8" s="29">
        <f>C8/C10</f>
        <v>8.5652756973101202E-14</v>
      </c>
    </row>
    <row r="9" spans="1:4" ht="15" thickBot="1" x14ac:dyDescent="0.35">
      <c r="A9" s="24"/>
      <c r="B9" s="23" t="s">
        <v>35</v>
      </c>
      <c r="C9" s="34">
        <v>1.0000000000000001E-5</v>
      </c>
      <c r="D9" s="30">
        <f>C9/C10</f>
        <v>8.5652756973101202E-14</v>
      </c>
    </row>
    <row r="10" spans="1:4" ht="15.6" thickTop="1" thickBot="1" x14ac:dyDescent="0.35">
      <c r="A10" s="26"/>
      <c r="B10" s="27" t="s">
        <v>11</v>
      </c>
      <c r="C10" s="35">
        <f>C2+C5+C8</f>
        <v>116750474.28001001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2017-08-14T19:13:28Z</dcterms:modified>
</cp:coreProperties>
</file>