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 activeTab="2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10" i="1"/>
  <c r="B8" i="1"/>
  <c r="B4" i="1"/>
  <c r="B3" i="1"/>
  <c r="C8" i="5" l="1"/>
  <c r="C5" i="5"/>
  <c r="C2" i="5"/>
  <c r="C10" i="5" l="1"/>
  <c r="D4" i="5" s="1"/>
  <c r="D2" i="5" l="1"/>
  <c r="D6" i="5"/>
  <c r="D7" i="5"/>
  <c r="D3" i="5"/>
  <c r="D8" i="5"/>
  <c r="D9" i="5"/>
  <c r="D5" i="5"/>
  <c r="D10" i="5" l="1"/>
  <c r="E50" i="3"/>
  <c r="E43" i="3"/>
  <c r="E39" i="3"/>
  <c r="B9" i="1" s="1"/>
  <c r="E35" i="3"/>
  <c r="E31" i="3"/>
  <c r="B7" i="1" s="1"/>
  <c r="E27" i="3"/>
  <c r="B6" i="1" s="1"/>
  <c r="E20" i="3"/>
  <c r="B5" i="1" s="1"/>
  <c r="E17" i="3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<sst xmlns="http://schemas.openxmlformats.org/spreadsheetml/2006/main" count="79" uniqueCount="59">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</sst>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1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12571619.810050003</c:v>
                </c:pt>
                <c:pt idx="1">
                  <c:v>5.0000000000000002E-5</c:v>
                </c:pt>
                <c:pt idx="2">
                  <c:v>2.0000000000000002E-5</c:v>
                </c:pt>
                <c:pt idx="3">
                  <c:v>16144715.32002</c:v>
                </c:pt>
                <c:pt idx="4">
                  <c:v>10757.730019999999</c:v>
                </c:pt>
                <c:pt idx="5">
                  <c:v>1189857.1800200001</c:v>
                </c:pt>
                <c:pt idx="6">
                  <c:v>3.0000000000000004E-5</c:v>
                </c:pt>
                <c:pt idx="7">
                  <c:v>79246963.240010008</c:v>
                </c:pt>
                <c:pt idx="8">
                  <c:v>6.0000000000000002E-5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0.11516278074211093</c:v>
                </c:pt>
                <c:pt idx="1">
                  <c:v>4.5802681946381931E-13</c:v>
                </c:pt>
                <c:pt idx="2">
                  <c:v>1.8321072778552773E-13</c:v>
                </c:pt>
                <c:pt idx="3">
                  <c:v>0.14789425218355115</c:v>
                </c:pt>
                <c:pt idx="4">
                  <c:v>9.8546577314220966E-5</c:v>
                </c:pt>
                <c:pt idx="5">
                  <c:v>1.0899729995614994E-2</c:v>
                </c:pt>
                <c:pt idx="6">
                  <c:v>2.7481609167829157E-13</c:v>
                </c:pt>
                <c:pt idx="7">
                  <c:v>0.72594469049975974</c:v>
                </c:pt>
                <c:pt idx="8">
                  <c:v>5.4963218335658315E-13</c:v>
                </c:pt>
                <c:pt idx="9">
                  <c:v>1.8321072778552773E-13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8374144"/>
        <c:axId val="48375680"/>
      </c:barChart>
      <c:catAx>
        <c:axId val="4837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48375680"/>
        <c:crosses val="autoZero"/>
        <c:auto val="1"/>
        <c:lblAlgn val="l"/>
        <c:lblOffset val="100"/>
        <c:noMultiLvlLbl val="0"/>
      </c:catAx>
      <c:valAx>
        <c:axId val="4837568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483741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5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12571619.810050003</v>
      </c>
      <c r="C2" s="7">
        <f>B2/B12</f>
        <v>0.11516278074211093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4.5802681946381931E-13</v>
      </c>
      <c r="E3" s="5"/>
    </row>
    <row r="4" spans="1:7" ht="15" thickTop="1" x14ac:dyDescent="0.3">
      <c r="A4" s="13" t="s">
        <v>3</v>
      </c>
      <c r="B4" s="11">
        <f>'CRI 2do nivel'!E17</f>
        <v>2.0000000000000002E-5</v>
      </c>
      <c r="C4" s="8">
        <f>B4/B12</f>
        <v>1.8321072778552773E-13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16144715.32002</v>
      </c>
      <c r="C5" s="8">
        <f>B5/B12</f>
        <v>0.14789425218355115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10757.730019999999</v>
      </c>
      <c r="C6" s="8">
        <f>B6/B12</f>
        <v>9.8546577314220966E-5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1189857.1800200001</v>
      </c>
      <c r="C7" s="7">
        <f>B7/B12</f>
        <v>1.0899729995614994E-2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2.7481609167829157E-13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79246963.240010008</v>
      </c>
      <c r="C9" s="7">
        <f>B9/B12</f>
        <v>0.72594469049975974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6.0000000000000002E-5</v>
      </c>
      <c r="C10" s="7">
        <f>B10/B12</f>
        <v>5.4963218335658315E-13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1.8321072778552773E-13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109163913.28030002</v>
      </c>
      <c r="C12" s="9">
        <f>SUM(C2:C11)</f>
        <v>1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0.72594469049975974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3"/>
  <sheetViews>
    <sheetView showGridLines="0" topLeftCell="A28" zoomScaleNormal="100" workbookViewId="0">
      <selection activeCell="E42" sqref="E42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8" t="s">
        <v>58</v>
      </c>
      <c r="B1" s="38"/>
      <c r="C1" s="38"/>
      <c r="D1" s="38"/>
      <c r="E1" s="38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12571619.810050003</v>
      </c>
    </row>
    <row r="3" spans="1:5" x14ac:dyDescent="0.3">
      <c r="A3" s="15"/>
      <c r="B3" s="15">
        <v>2</v>
      </c>
      <c r="C3" s="15" t="s">
        <v>14</v>
      </c>
      <c r="D3" s="15"/>
      <c r="E3" s="16">
        <v>10745658.439999999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1489427.89</v>
      </c>
    </row>
    <row r="9" spans="1:5" x14ac:dyDescent="0.3">
      <c r="A9" s="15"/>
      <c r="B9" s="15">
        <v>8</v>
      </c>
      <c r="C9" s="15" t="s">
        <v>18</v>
      </c>
      <c r="D9" s="15"/>
      <c r="E9" s="16">
        <v>336533.48</v>
      </c>
    </row>
    <row r="10" spans="1:5" ht="27.6" customHeight="1" x14ac:dyDescent="0.3">
      <c r="A10" s="15"/>
      <c r="B10" s="17">
        <v>9</v>
      </c>
      <c r="C10" s="36" t="s">
        <v>43</v>
      </c>
      <c r="D10" s="36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2.0000000000000002E-5</v>
      </c>
    </row>
    <row r="18" spans="1:5" x14ac:dyDescent="0.3">
      <c r="A18" s="15"/>
      <c r="B18" s="15">
        <v>1</v>
      </c>
      <c r="C18" s="15" t="s">
        <v>22</v>
      </c>
      <c r="D18" s="15"/>
      <c r="E18" s="16">
        <v>1.0000000000000001E-5</v>
      </c>
    </row>
    <row r="19" spans="1:5" ht="28.2" customHeight="1" x14ac:dyDescent="0.3">
      <c r="A19" s="15"/>
      <c r="B19" s="18">
        <v>9</v>
      </c>
      <c r="C19" s="36" t="s">
        <v>45</v>
      </c>
      <c r="D19" s="36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16144715.32002</v>
      </c>
    </row>
    <row r="21" spans="1:5" s="19" customFormat="1" ht="15" customHeight="1" x14ac:dyDescent="0.3">
      <c r="A21" s="17"/>
      <c r="B21" s="17">
        <v>1</v>
      </c>
      <c r="C21" s="37" t="s">
        <v>23</v>
      </c>
      <c r="D21" s="37"/>
      <c r="E21" s="16">
        <v>13462.02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10641273.1</v>
      </c>
    </row>
    <row r="24" spans="1:5" x14ac:dyDescent="0.3">
      <c r="A24" s="15"/>
      <c r="B24" s="15">
        <v>4</v>
      </c>
      <c r="C24" s="15" t="s">
        <v>25</v>
      </c>
      <c r="D24" s="15"/>
      <c r="E24" s="16">
        <v>5379957.3799999999</v>
      </c>
    </row>
    <row r="25" spans="1:5" x14ac:dyDescent="0.3">
      <c r="A25" s="15"/>
      <c r="B25" s="15">
        <v>5</v>
      </c>
      <c r="C25" s="15" t="s">
        <v>17</v>
      </c>
      <c r="D25" s="15"/>
      <c r="E25" s="16">
        <v>110022.82</v>
      </c>
    </row>
    <row r="26" spans="1:5" ht="30" customHeight="1" x14ac:dyDescent="0.3">
      <c r="A26" s="15"/>
      <c r="B26" s="17">
        <v>9</v>
      </c>
      <c r="C26" s="36" t="s">
        <v>47</v>
      </c>
      <c r="D26" s="36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10757.730019999999</v>
      </c>
    </row>
    <row r="28" spans="1:5" x14ac:dyDescent="0.3">
      <c r="A28" s="15"/>
      <c r="B28" s="15">
        <v>1</v>
      </c>
      <c r="C28" s="15" t="s">
        <v>26</v>
      </c>
      <c r="D28" s="15"/>
      <c r="E28" s="16">
        <v>10757.73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6" t="s">
        <v>49</v>
      </c>
      <c r="D30" s="36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1189857.1800200001</v>
      </c>
    </row>
    <row r="32" spans="1:5" x14ac:dyDescent="0.3">
      <c r="A32" s="15"/>
      <c r="B32" s="15">
        <v>1</v>
      </c>
      <c r="C32" s="15" t="s">
        <v>27</v>
      </c>
      <c r="D32" s="15"/>
      <c r="E32" s="16">
        <v>1189857.18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6" t="s">
        <v>51</v>
      </c>
      <c r="D34" s="36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7" t="s">
        <v>53</v>
      </c>
      <c r="D38" s="37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79246963.240010008</v>
      </c>
    </row>
    <row r="40" spans="1:5" x14ac:dyDescent="0.3">
      <c r="A40" s="15"/>
      <c r="B40" s="15">
        <v>1</v>
      </c>
      <c r="C40" s="15" t="s">
        <v>29</v>
      </c>
      <c r="D40" s="15"/>
      <c r="E40" s="16">
        <v>52128119.240000002</v>
      </c>
    </row>
    <row r="41" spans="1:5" x14ac:dyDescent="0.3">
      <c r="A41" s="15"/>
      <c r="B41" s="15">
        <v>2</v>
      </c>
      <c r="C41" s="15" t="s">
        <v>32</v>
      </c>
      <c r="D41" s="15"/>
      <c r="E41" s="16">
        <v>27118844</v>
      </c>
    </row>
    <row r="42" spans="1:5" x14ac:dyDescent="0.3">
      <c r="A42" s="15"/>
      <c r="B42" s="15">
        <v>3</v>
      </c>
      <c r="C42" s="15" t="s">
        <v>35</v>
      </c>
      <c r="D42" s="15"/>
      <c r="E42" s="16">
        <v>1.0000000000000001E-5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6.0000000000000002E-5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1.0000000000000001E-5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8" t="s">
        <v>57</v>
      </c>
      <c r="B53" s="38"/>
      <c r="C53" s="38"/>
      <c r="D53" s="38"/>
      <c r="E53" s="22">
        <f>E2+E11+E17+E20+E27+E31+E35+E39+E43+E50</f>
        <v>109163913.28030002</v>
      </c>
    </row>
  </sheetData>
  <mergeCells count="9"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tabSelected="1" workbookViewId="0">
      <selection activeCell="C10" sqref="C10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39" t="s">
        <v>12</v>
      </c>
      <c r="B1" s="40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52128119.240000002</v>
      </c>
      <c r="D2" s="29">
        <f>C2/C10</f>
        <v>0.65779327192794801</v>
      </c>
    </row>
    <row r="3" spans="1:4" x14ac:dyDescent="0.3">
      <c r="A3" s="23"/>
      <c r="B3" s="23" t="s">
        <v>30</v>
      </c>
      <c r="C3" s="33">
        <v>3807215</v>
      </c>
      <c r="D3" s="30">
        <f>C3/C10</f>
        <v>4.8042408747819662E-2</v>
      </c>
    </row>
    <row r="4" spans="1:4" x14ac:dyDescent="0.3">
      <c r="A4" s="23"/>
      <c r="B4" s="23" t="s">
        <v>31</v>
      </c>
      <c r="C4" s="33">
        <v>48320904.240000002</v>
      </c>
      <c r="D4" s="30">
        <f>C4/C10</f>
        <v>0.60975086318012839</v>
      </c>
    </row>
    <row r="5" spans="1:4" x14ac:dyDescent="0.3">
      <c r="A5" s="25" t="s">
        <v>32</v>
      </c>
      <c r="B5" s="25"/>
      <c r="C5" s="32">
        <f>C6+C7</f>
        <v>27118844</v>
      </c>
      <c r="D5" s="29">
        <f>C5/C10</f>
        <v>0.34220672807192576</v>
      </c>
    </row>
    <row r="6" spans="1:4" x14ac:dyDescent="0.3">
      <c r="A6" s="23"/>
      <c r="B6" s="23" t="s">
        <v>33</v>
      </c>
      <c r="C6" s="33">
        <v>3491040</v>
      </c>
      <c r="D6" s="30">
        <f>C6/C10</f>
        <v>4.405266596054816E-2</v>
      </c>
    </row>
    <row r="7" spans="1:4" x14ac:dyDescent="0.3">
      <c r="A7" s="23"/>
      <c r="B7" s="23" t="s">
        <v>34</v>
      </c>
      <c r="C7" s="33">
        <v>23627804</v>
      </c>
      <c r="D7" s="30">
        <f>C7/C10</f>
        <v>0.29815406211137757</v>
      </c>
    </row>
    <row r="8" spans="1:4" x14ac:dyDescent="0.3">
      <c r="A8" s="25" t="s">
        <v>35</v>
      </c>
      <c r="B8" s="25"/>
      <c r="C8" s="32">
        <f>C9</f>
        <v>1.0000000000000001E-5</v>
      </c>
      <c r="D8" s="29">
        <f>C8/C10</f>
        <v>1.2618780065696228E-13</v>
      </c>
    </row>
    <row r="9" spans="1:4" ht="15" thickBot="1" x14ac:dyDescent="0.35">
      <c r="A9" s="24"/>
      <c r="B9" s="23" t="s">
        <v>35</v>
      </c>
      <c r="C9" s="34">
        <v>1.0000000000000001E-5</v>
      </c>
      <c r="D9" s="30">
        <f>C9/C10</f>
        <v>1.2618780065696228E-13</v>
      </c>
    </row>
    <row r="10" spans="1:4" ht="15.6" thickTop="1" thickBot="1" x14ac:dyDescent="0.35">
      <c r="A10" s="26"/>
      <c r="B10" s="27" t="s">
        <v>11</v>
      </c>
      <c r="C10" s="35">
        <f>C2+C5+C8</f>
        <v>79246963.240010008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2017-08-14T20:15:38Z</dcterms:modified>
</cp:coreProperties>
</file>