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8" windowWidth="20736" windowHeight="9000" activeTab="1"/>
  </bookViews>
  <sheets>
    <sheet name="2do trimestre" sheetId="1" r:id="rId1"/>
    <sheet name="3er trimestre" sheetId="2" r:id="rId2"/>
  </sheets>
  <externalReferences>
    <externalReference r:id="rId3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2" l="1"/>
  <c r="C18" i="2"/>
  <c r="B18" i="2"/>
  <c r="H17" i="2"/>
  <c r="E17" i="2"/>
  <c r="H16" i="2"/>
  <c r="E16" i="2"/>
  <c r="G15" i="2"/>
  <c r="H15" i="2" s="1"/>
  <c r="F15" i="2"/>
  <c r="E15" i="2"/>
  <c r="H14" i="2"/>
  <c r="E14" i="2"/>
  <c r="H13" i="2"/>
  <c r="E13" i="2"/>
  <c r="H12" i="2"/>
  <c r="E12" i="2"/>
  <c r="H11" i="2"/>
  <c r="E11" i="2"/>
  <c r="H10" i="2"/>
  <c r="E10" i="2"/>
  <c r="H9" i="2"/>
  <c r="E9" i="2"/>
  <c r="H8" i="2"/>
  <c r="G8" i="2"/>
  <c r="F8" i="2"/>
  <c r="E8" i="2"/>
  <c r="H7" i="2"/>
  <c r="E7" i="2"/>
  <c r="G6" i="2"/>
  <c r="H6" i="2" s="1"/>
  <c r="F6" i="2"/>
  <c r="E6" i="2"/>
  <c r="G5" i="2"/>
  <c r="H5" i="2" s="1"/>
  <c r="E5" i="2"/>
  <c r="E18" i="2" s="1"/>
  <c r="G18" i="1"/>
  <c r="F18" i="1"/>
  <c r="E18" i="1"/>
  <c r="C18" i="1"/>
  <c r="D18" i="1" s="1"/>
  <c r="B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D7" i="1"/>
  <c r="G6" i="1"/>
  <c r="D6" i="1"/>
  <c r="G5" i="1"/>
  <c r="D5" i="1"/>
</calcChain>
</file>

<file path=xl/sharedStrings.xml><?xml version="1.0" encoding="utf-8"?>
<sst xmlns="http://schemas.openxmlformats.org/spreadsheetml/2006/main" count="53" uniqueCount="28">
  <si>
    <t>ARTEAGA, COAHUILA</t>
  </si>
  <si>
    <t>Resultado de Evaluacion de Desempeño al 30 junio 2015</t>
  </si>
  <si>
    <t>Programas Municipales 2015</t>
  </si>
  <si>
    <t>Programa</t>
  </si>
  <si>
    <t>Presupuesto</t>
  </si>
  <si>
    <t>Ejercido</t>
  </si>
  <si>
    <t>Procentaje de Avance Financiero</t>
  </si>
  <si>
    <t>Programado</t>
  </si>
  <si>
    <t>Real</t>
  </si>
  <si>
    <t>Procentaje de Avance Programatico</t>
  </si>
  <si>
    <t xml:space="preserve">PROGRAMA DE DESARROLLO INTEGRAL </t>
  </si>
  <si>
    <t xml:space="preserve">PROGRAMA DE DESARROLLO RURAL SUSTENTABLE </t>
  </si>
  <si>
    <t xml:space="preserve">PROGRAMA DE ESTIMULOS Y CRECIMIENTO ECONOMICO </t>
  </si>
  <si>
    <t xml:space="preserve">PROGRAMA DE INFRAESTRUCTURA MUNICIPAL </t>
  </si>
  <si>
    <t xml:space="preserve">PROGRAMA DE MEJORA CONTINUA Y EMBELLECIMIENTO URBANO </t>
  </si>
  <si>
    <t xml:space="preserve">PROGRAMA DE PROFESIONALIZACION </t>
  </si>
  <si>
    <t xml:space="preserve">PROGRAMA DE REGULARIZACION DE LA PROPIEDAD </t>
  </si>
  <si>
    <t xml:space="preserve">PROGRAMA DE SALUD </t>
  </si>
  <si>
    <t xml:space="preserve">PROGRAMA DE SEGURIDAD CIUDADANA </t>
  </si>
  <si>
    <t xml:space="preserve">PROGRAMA DE TRANSFORMACION ECOLOGICA </t>
  </si>
  <si>
    <t xml:space="preserve">PROGRAMA DEPORTIVO Y CULTURAL </t>
  </si>
  <si>
    <t xml:space="preserve">PROGRAMA EDUCATIVO </t>
  </si>
  <si>
    <t xml:space="preserve">PROGRAMAS DE COORDINACION Y COLABORACION SOCIAL, ECONOMICA Y ADMINISTRATIVA </t>
  </si>
  <si>
    <t>Nota: Los Recursos Federales se encuentran contemplados en el Programa de Infraestructura Municipal.</t>
  </si>
  <si>
    <t>registrados con el componente 049.</t>
  </si>
  <si>
    <t>Del cual se observa un grado de Avance financiero del 22% y Avance Programatico del 5% al 30 de Junio del 2015.</t>
  </si>
  <si>
    <t>Resultado de Evaluacion de Desempeño al 30 septiembre 2015</t>
  </si>
  <si>
    <t>Presupuesto Modificado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</si>
</sst>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A6A6A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7" fillId="4" borderId="1" xfId="0" applyFont="1" applyFill="1" applyBorder="1" applyAlignment="1">
      <alignment horizontal="center" vertical="center" wrapText="1"/>
    </xf>
    <xf numFmtId="0" fontId="8" fillId="5" borderId="1" xfId="7" applyNumberFormat="1" applyFont="1" applyFill="1" applyBorder="1" applyAlignment="1">
      <alignment horizontal="justify" vertical="center"/>
    </xf>
    <xf numFmtId="44" fontId="3" fillId="5" borderId="1" xfId="5" applyFont="1" applyFill="1" applyBorder="1" applyAlignment="1">
      <alignment horizontal="justify" vertical="center"/>
    </xf>
    <xf numFmtId="9" fontId="3" fillId="5" borderId="1" xfId="6" applyFont="1" applyFill="1" applyBorder="1" applyAlignment="1">
      <alignment horizontal="center" vertical="center"/>
    </xf>
    <xf numFmtId="1" fontId="3" fillId="5" borderId="1" xfId="7" applyNumberFormat="1" applyFont="1" applyFill="1" applyBorder="1" applyAlignment="1">
      <alignment horizontal="center" vertical="center"/>
    </xf>
    <xf numFmtId="1" fontId="3" fillId="0" borderId="1" xfId="7" applyNumberFormat="1" applyFont="1" applyFill="1" applyBorder="1" applyAlignment="1">
      <alignment horizontal="center"/>
    </xf>
    <xf numFmtId="1" fontId="3" fillId="5" borderId="1" xfId="7" applyNumberFormat="1" applyFont="1" applyFill="1" applyBorder="1" applyAlignment="1">
      <alignment horizontal="center"/>
    </xf>
    <xf numFmtId="0" fontId="0" fillId="0" borderId="0" xfId="0" applyAlignment="1">
      <alignment vertical="top"/>
    </xf>
    <xf numFmtId="44" fontId="9" fillId="0" borderId="0" xfId="5" applyFont="1" applyAlignment="1">
      <alignment vertical="top"/>
    </xf>
    <xf numFmtId="0" fontId="9" fillId="0" borderId="0" xfId="0" applyFont="1" applyAlignment="1">
      <alignment vertical="top"/>
    </xf>
    <xf numFmtId="44" fontId="3" fillId="6" borderId="1" xfId="5" applyFont="1" applyFill="1" applyBorder="1" applyAlignment="1">
      <alignment horizontal="justify" vertical="center"/>
    </xf>
    <xf numFmtId="1" fontId="3" fillId="0" borderId="1" xfId="7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</cellXfs>
  <cellStyles count="8">
    <cellStyle name="Buena 2" xfId="1"/>
    <cellStyle name="Incorrecto 2" xfId="2"/>
    <cellStyle name="Moneda" xfId="5" builtinId="4"/>
    <cellStyle name="Normal" xfId="0" builtinId="0"/>
    <cellStyle name="Normal 2" xfId="3"/>
    <cellStyle name="Normal 2 2" xfId="7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A8" sqref="A8"/>
    </sheetView>
  </sheetViews>
  <sheetFormatPr baseColWidth="10" defaultRowHeight="14.4" x14ac:dyDescent="0.3"/>
  <cols>
    <col min="1" max="1" width="98.109375" bestFit="1" customWidth="1"/>
    <col min="2" max="2" width="15.88671875" bestFit="1" customWidth="1"/>
    <col min="3" max="3" width="14.88671875" bestFit="1" customWidth="1"/>
    <col min="4" max="4" width="9.88671875" bestFit="1" customWidth="1"/>
    <col min="5" max="5" width="11.109375" bestFit="1" customWidth="1"/>
    <col min="6" max="6" width="5" bestFit="1" customWidth="1"/>
    <col min="7" max="7" width="11.109375" bestFit="1" customWidth="1"/>
  </cols>
  <sheetData>
    <row r="1" spans="1:7" ht="32.25" x14ac:dyDescent="0.5">
      <c r="A1" s="13" t="s">
        <v>0</v>
      </c>
      <c r="B1" s="13"/>
      <c r="C1" s="13"/>
      <c r="D1" s="13"/>
      <c r="E1" s="13"/>
      <c r="F1" s="13"/>
      <c r="G1" s="13"/>
    </row>
    <row r="2" spans="1:7" ht="32.4" x14ac:dyDescent="0.6">
      <c r="A2" s="13" t="s">
        <v>1</v>
      </c>
      <c r="B2" s="13"/>
      <c r="C2" s="13"/>
      <c r="D2" s="13"/>
      <c r="E2" s="13"/>
      <c r="F2" s="13"/>
      <c r="G2" s="13"/>
    </row>
    <row r="3" spans="1:7" ht="23.25" x14ac:dyDescent="0.35">
      <c r="A3" s="14" t="s">
        <v>2</v>
      </c>
      <c r="B3" s="14"/>
      <c r="C3" s="14"/>
      <c r="D3" s="14"/>
      <c r="E3" s="14"/>
      <c r="F3" s="14"/>
      <c r="G3" s="14"/>
    </row>
    <row r="4" spans="1:7" ht="48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</row>
    <row r="5" spans="1:7" ht="15" x14ac:dyDescent="0.25">
      <c r="A5" s="2" t="s">
        <v>10</v>
      </c>
      <c r="B5" s="3">
        <v>2504130</v>
      </c>
      <c r="C5" s="3">
        <v>1235462.06</v>
      </c>
      <c r="D5" s="4">
        <f>+C5*1/B5</f>
        <v>0.49336977712818425</v>
      </c>
      <c r="E5" s="5">
        <v>20</v>
      </c>
      <c r="F5" s="6">
        <v>11</v>
      </c>
      <c r="G5" s="4">
        <f>+F5*1/E5</f>
        <v>0.55000000000000004</v>
      </c>
    </row>
    <row r="6" spans="1:7" ht="22.5" x14ac:dyDescent="0.25">
      <c r="A6" s="2" t="s">
        <v>11</v>
      </c>
      <c r="B6" s="3">
        <v>3598869</v>
      </c>
      <c r="C6" s="3">
        <v>1399890.3199999998</v>
      </c>
      <c r="D6" s="4">
        <f t="shared" ref="D6:D18" si="0">+C6*1/B6</f>
        <v>0.388980626969195</v>
      </c>
      <c r="E6" s="5">
        <v>51.5</v>
      </c>
      <c r="F6" s="7">
        <v>75</v>
      </c>
      <c r="G6" s="4">
        <f t="shared" ref="G6:G18" si="1">+F6*1/E6</f>
        <v>1.4563106796116505</v>
      </c>
    </row>
    <row r="7" spans="1:7" ht="22.5" x14ac:dyDescent="0.25">
      <c r="A7" s="2" t="s">
        <v>12</v>
      </c>
      <c r="B7" s="3">
        <v>10292262</v>
      </c>
      <c r="C7" s="3">
        <v>6310554.8399999999</v>
      </c>
      <c r="D7" s="4">
        <f t="shared" si="0"/>
        <v>0.61313585293495243</v>
      </c>
      <c r="E7" s="5">
        <v>98.2</v>
      </c>
      <c r="F7" s="6">
        <v>47.879999999999995</v>
      </c>
      <c r="G7" s="4">
        <f t="shared" si="1"/>
        <v>0.48757637474541743</v>
      </c>
    </row>
    <row r="8" spans="1:7" ht="22.5" x14ac:dyDescent="0.25">
      <c r="A8" s="2" t="s">
        <v>13</v>
      </c>
      <c r="B8" s="3">
        <v>15275877</v>
      </c>
      <c r="C8" s="3">
        <v>10158336.67</v>
      </c>
      <c r="D8" s="4">
        <f t="shared" si="0"/>
        <v>0.66499204399197509</v>
      </c>
      <c r="E8" s="5">
        <v>2.6800000000000006</v>
      </c>
      <c r="F8" s="6">
        <v>0.67571683318115605</v>
      </c>
      <c r="G8" s="4">
        <f t="shared" si="1"/>
        <v>0.25213314670938652</v>
      </c>
    </row>
    <row r="9" spans="1:7" ht="22.5" x14ac:dyDescent="0.25">
      <c r="A9" s="2" t="s">
        <v>14</v>
      </c>
      <c r="B9" s="3">
        <v>7324967</v>
      </c>
      <c r="C9" s="3">
        <v>5261614.8599999994</v>
      </c>
      <c r="D9" s="4">
        <f t="shared" si="0"/>
        <v>0.71831243198774808</v>
      </c>
      <c r="E9" s="5">
        <v>33.6</v>
      </c>
      <c r="F9" s="6">
        <v>15</v>
      </c>
      <c r="G9" s="4">
        <f t="shared" si="1"/>
        <v>0.4464285714285714</v>
      </c>
    </row>
    <row r="10" spans="1:7" ht="15" x14ac:dyDescent="0.25">
      <c r="A10" s="2" t="s">
        <v>15</v>
      </c>
      <c r="B10" s="3">
        <v>28490328</v>
      </c>
      <c r="C10" s="3">
        <v>11757092.560000002</v>
      </c>
      <c r="D10" s="4">
        <f t="shared" si="0"/>
        <v>0.41266961054291834</v>
      </c>
      <c r="E10" s="5">
        <v>1298.5999999999999</v>
      </c>
      <c r="F10" s="6">
        <v>650.30999999999995</v>
      </c>
      <c r="G10" s="4">
        <f t="shared" si="1"/>
        <v>0.50077776066533186</v>
      </c>
    </row>
    <row r="11" spans="1:7" ht="22.5" x14ac:dyDescent="0.25">
      <c r="A11" s="2" t="s">
        <v>16</v>
      </c>
      <c r="B11" s="3">
        <v>516283</v>
      </c>
      <c r="C11" s="3">
        <v>430308.06999999995</v>
      </c>
      <c r="D11" s="4">
        <f t="shared" si="0"/>
        <v>0.83347325013606866</v>
      </c>
      <c r="E11" s="5">
        <v>312</v>
      </c>
      <c r="F11" s="6">
        <v>64</v>
      </c>
      <c r="G11" s="4">
        <f t="shared" si="1"/>
        <v>0.20512820512820512</v>
      </c>
    </row>
    <row r="12" spans="1:7" ht="15" x14ac:dyDescent="0.25">
      <c r="A12" s="2" t="s">
        <v>17</v>
      </c>
      <c r="B12" s="3">
        <v>6093104</v>
      </c>
      <c r="C12" s="3">
        <v>2976755.54</v>
      </c>
      <c r="D12" s="4">
        <f t="shared" si="0"/>
        <v>0.48854500760203667</v>
      </c>
      <c r="E12" s="5">
        <v>1204.8</v>
      </c>
      <c r="F12" s="6">
        <v>4.8</v>
      </c>
      <c r="G12" s="4">
        <f t="shared" si="1"/>
        <v>3.9840637450199202E-3</v>
      </c>
    </row>
    <row r="13" spans="1:7" ht="15" x14ac:dyDescent="0.25">
      <c r="A13" s="2" t="s">
        <v>18</v>
      </c>
      <c r="B13" s="3">
        <v>21071585</v>
      </c>
      <c r="C13" s="3">
        <v>7343014.1799999997</v>
      </c>
      <c r="D13" s="4">
        <f t="shared" si="0"/>
        <v>0.34847944186448243</v>
      </c>
      <c r="E13" s="5">
        <v>806.5</v>
      </c>
      <c r="F13" s="6">
        <v>330.1</v>
      </c>
      <c r="G13" s="4">
        <f t="shared" si="1"/>
        <v>0.40929944203347801</v>
      </c>
    </row>
    <row r="14" spans="1:7" ht="22.5" x14ac:dyDescent="0.25">
      <c r="A14" s="2" t="s">
        <v>19</v>
      </c>
      <c r="B14" s="3">
        <v>3213691</v>
      </c>
      <c r="C14" s="3">
        <v>1318792.96</v>
      </c>
      <c r="D14" s="4">
        <f t="shared" si="0"/>
        <v>0.41036707013835494</v>
      </c>
      <c r="E14" s="5">
        <v>9.6</v>
      </c>
      <c r="F14" s="6">
        <v>4.8</v>
      </c>
      <c r="G14" s="4">
        <f t="shared" si="1"/>
        <v>0.5</v>
      </c>
    </row>
    <row r="15" spans="1:7" ht="15" x14ac:dyDescent="0.25">
      <c r="A15" s="2" t="s">
        <v>20</v>
      </c>
      <c r="B15" s="3">
        <v>1215985</v>
      </c>
      <c r="C15" s="3">
        <v>587238.94000000018</v>
      </c>
      <c r="D15" s="4">
        <f t="shared" si="0"/>
        <v>0.48293271709766172</v>
      </c>
      <c r="E15" s="5">
        <v>72</v>
      </c>
      <c r="F15" s="6">
        <v>32</v>
      </c>
      <c r="G15" s="4">
        <f t="shared" si="1"/>
        <v>0.44444444444444442</v>
      </c>
    </row>
    <row r="16" spans="1:7" ht="15" x14ac:dyDescent="0.25">
      <c r="A16" s="2" t="s">
        <v>21</v>
      </c>
      <c r="B16" s="3">
        <v>3073510</v>
      </c>
      <c r="C16" s="3">
        <v>1185807.6299999999</v>
      </c>
      <c r="D16" s="4">
        <f t="shared" si="0"/>
        <v>0.38581544553295738</v>
      </c>
      <c r="E16" s="5">
        <v>18</v>
      </c>
      <c r="F16" s="6">
        <v>8</v>
      </c>
      <c r="G16" s="4">
        <f t="shared" si="1"/>
        <v>0.44444444444444442</v>
      </c>
    </row>
    <row r="17" spans="1:7" ht="33.75" x14ac:dyDescent="0.25">
      <c r="A17" s="2" t="s">
        <v>22</v>
      </c>
      <c r="B17" s="3">
        <v>10784230</v>
      </c>
      <c r="C17" s="3">
        <v>6976172.9899999993</v>
      </c>
      <c r="D17" s="4">
        <f t="shared" si="0"/>
        <v>0.64688651762805494</v>
      </c>
      <c r="E17" s="5">
        <v>124</v>
      </c>
      <c r="F17" s="6">
        <v>77.3</v>
      </c>
      <c r="G17" s="4">
        <f t="shared" si="1"/>
        <v>0.62338709677419357</v>
      </c>
    </row>
    <row r="18" spans="1:7" ht="15" x14ac:dyDescent="0.25">
      <c r="A18" s="2"/>
      <c r="B18" s="3">
        <f>SUM(B5:B17)</f>
        <v>113454821</v>
      </c>
      <c r="C18" s="3">
        <f>SUM(C5:C17)</f>
        <v>56941041.620000005</v>
      </c>
      <c r="D18" s="4">
        <f t="shared" si="0"/>
        <v>0.50188296202944083</v>
      </c>
      <c r="E18" s="5">
        <f>SUM(E5:E17)</f>
        <v>4051.48</v>
      </c>
      <c r="F18" s="5">
        <f>SUM(F5:F17)</f>
        <v>1320.8657168331811</v>
      </c>
      <c r="G18" s="4">
        <f t="shared" si="1"/>
        <v>0.32602054479676096</v>
      </c>
    </row>
    <row r="19" spans="1:7" x14ac:dyDescent="0.3">
      <c r="A19" s="8"/>
      <c r="B19" s="9"/>
      <c r="C19" s="9"/>
      <c r="D19" s="9"/>
      <c r="E19" s="10"/>
      <c r="F19" s="10"/>
      <c r="G19" s="8"/>
    </row>
    <row r="20" spans="1:7" x14ac:dyDescent="0.3">
      <c r="A20" s="8"/>
      <c r="B20" s="8"/>
      <c r="C20" s="8"/>
      <c r="D20" s="8"/>
      <c r="E20" s="8"/>
      <c r="F20" s="8"/>
      <c r="G20" s="8"/>
    </row>
    <row r="21" spans="1:7" x14ac:dyDescent="0.3">
      <c r="A21" s="10" t="s">
        <v>23</v>
      </c>
      <c r="B21" s="8"/>
      <c r="C21" s="8"/>
      <c r="D21" s="8"/>
      <c r="E21" s="8"/>
      <c r="F21" s="8"/>
      <c r="G21" s="8"/>
    </row>
    <row r="22" spans="1:7" x14ac:dyDescent="0.3">
      <c r="A22" s="10" t="s">
        <v>24</v>
      </c>
      <c r="B22" s="8"/>
      <c r="C22" s="8"/>
      <c r="D22" s="8"/>
      <c r="E22" s="8"/>
      <c r="F22" s="8"/>
      <c r="G22" s="8"/>
    </row>
    <row r="23" spans="1:7" x14ac:dyDescent="0.3">
      <c r="A23" s="10" t="s">
        <v>25</v>
      </c>
      <c r="B23" s="8"/>
      <c r="C23" s="8"/>
      <c r="D23" s="8"/>
      <c r="E23" s="8"/>
      <c r="F23" s="8"/>
      <c r="G23" s="8"/>
    </row>
    <row r="24" spans="1:7" x14ac:dyDescent="0.3">
      <c r="A24" s="8"/>
      <c r="B24" s="8"/>
      <c r="C24" s="8"/>
      <c r="D24" s="8"/>
      <c r="E24" s="8"/>
      <c r="F24" s="8"/>
      <c r="G24" s="8"/>
    </row>
  </sheetData>
  <mergeCells count="3">
    <mergeCell ref="A1:G1"/>
    <mergeCell ref="A2:G2"/>
    <mergeCell ref="A3:G3"/>
  </mergeCells>
  <printOptions horizontalCentered="1"/>
  <pageMargins left="0.70866141732283472" right="0.70866141732283472" top="2.5196850393700787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A9" sqref="A9"/>
    </sheetView>
  </sheetViews>
  <sheetFormatPr baseColWidth="10" defaultRowHeight="14.4" x14ac:dyDescent="0.3"/>
  <cols>
    <col min="1" max="1" width="98.109375" bestFit="1" customWidth="1"/>
    <col min="2" max="3" width="15.88671875" bestFit="1" customWidth="1"/>
    <col min="4" max="4" width="14.88671875" bestFit="1" customWidth="1"/>
    <col min="5" max="5" width="11.109375" bestFit="1" customWidth="1"/>
    <col min="6" max="6" width="5.6640625" bestFit="1" customWidth="1"/>
    <col min="7" max="7" width="11.109375" bestFit="1" customWidth="1"/>
  </cols>
  <sheetData>
    <row r="1" spans="1:8" ht="32.25" x14ac:dyDescent="0.5">
      <c r="A1" s="13" t="s">
        <v>0</v>
      </c>
      <c r="B1" s="13"/>
      <c r="C1" s="13"/>
      <c r="D1" s="13"/>
      <c r="E1" s="13"/>
      <c r="F1" s="13"/>
      <c r="G1" s="13"/>
      <c r="H1" s="13"/>
    </row>
    <row r="2" spans="1:8" ht="32.4" x14ac:dyDescent="0.6">
      <c r="A2" s="13" t="s">
        <v>26</v>
      </c>
      <c r="B2" s="13"/>
      <c r="C2" s="13"/>
      <c r="D2" s="13"/>
      <c r="E2" s="13"/>
      <c r="F2" s="13"/>
      <c r="G2" s="13"/>
      <c r="H2" s="13"/>
    </row>
    <row r="3" spans="1:8" ht="23.25" x14ac:dyDescent="0.35">
      <c r="A3" s="14" t="s">
        <v>2</v>
      </c>
      <c r="B3" s="14"/>
      <c r="C3" s="14"/>
      <c r="D3" s="14"/>
      <c r="E3" s="14"/>
      <c r="F3" s="14"/>
      <c r="G3" s="14"/>
      <c r="H3" s="14"/>
    </row>
    <row r="4" spans="1:8" ht="48" x14ac:dyDescent="0.25">
      <c r="A4" s="1" t="s">
        <v>3</v>
      </c>
      <c r="B4" s="1" t="s">
        <v>4</v>
      </c>
      <c r="C4" s="1" t="s">
        <v>27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</row>
    <row r="5" spans="1:8" ht="15" x14ac:dyDescent="0.25">
      <c r="A5" s="2" t="s">
        <v>22</v>
      </c>
      <c r="B5" s="11">
        <v>11154243</v>
      </c>
      <c r="C5" s="3">
        <v>15162483.990000002</v>
      </c>
      <c r="D5" s="3">
        <v>9481271.0500000007</v>
      </c>
      <c r="E5" s="4">
        <f>+D5*1/C5</f>
        <v>0.62531119942175117</v>
      </c>
      <c r="F5" s="5">
        <v>108</v>
      </c>
      <c r="G5" s="12">
        <f>9*9</f>
        <v>81</v>
      </c>
      <c r="H5" s="4">
        <f t="shared" ref="H5:H17" si="0">+G5*1/F5</f>
        <v>0.75</v>
      </c>
    </row>
    <row r="6" spans="1:8" ht="22.5" customHeight="1" x14ac:dyDescent="0.25">
      <c r="A6" s="2" t="s">
        <v>10</v>
      </c>
      <c r="B6" s="11">
        <v>2504130</v>
      </c>
      <c r="C6" s="3">
        <v>2699301.2799999993</v>
      </c>
      <c r="D6" s="3">
        <v>1916099.5</v>
      </c>
      <c r="E6" s="4">
        <f t="shared" ref="E6:E17" si="1">+D6*1/C6</f>
        <v>0.70985018019181634</v>
      </c>
      <c r="F6" s="5">
        <f>2*12</f>
        <v>24</v>
      </c>
      <c r="G6" s="12">
        <f>2*9</f>
        <v>18</v>
      </c>
      <c r="H6" s="4">
        <f t="shared" si="0"/>
        <v>0.75</v>
      </c>
    </row>
    <row r="7" spans="1:8" ht="22.5" customHeight="1" x14ac:dyDescent="0.25">
      <c r="A7" s="2" t="s">
        <v>11</v>
      </c>
      <c r="B7" s="11">
        <v>3598869</v>
      </c>
      <c r="C7" s="3">
        <v>2454299.3199999998</v>
      </c>
      <c r="D7" s="3">
        <v>1705759.25</v>
      </c>
      <c r="E7" s="4">
        <f t="shared" si="1"/>
        <v>0.69500864711155119</v>
      </c>
      <c r="F7" s="4">
        <v>2</v>
      </c>
      <c r="G7" s="4">
        <v>1.17</v>
      </c>
      <c r="H7" s="4">
        <f t="shared" si="0"/>
        <v>0.58499999999999996</v>
      </c>
    </row>
    <row r="8" spans="1:8" ht="22.5" customHeight="1" x14ac:dyDescent="0.25">
      <c r="A8" s="2" t="s">
        <v>12</v>
      </c>
      <c r="B8" s="11">
        <v>10292262</v>
      </c>
      <c r="C8" s="3">
        <v>12879514.520000003</v>
      </c>
      <c r="D8" s="3">
        <v>8416026.4499999993</v>
      </c>
      <c r="E8" s="4">
        <f t="shared" si="1"/>
        <v>0.65344283256415758</v>
      </c>
      <c r="F8" s="5">
        <f>100*12</f>
        <v>1200</v>
      </c>
      <c r="G8" s="12">
        <f>100*9</f>
        <v>900</v>
      </c>
      <c r="H8" s="4">
        <f t="shared" si="0"/>
        <v>0.75</v>
      </c>
    </row>
    <row r="9" spans="1:8" ht="22.5" customHeight="1" x14ac:dyDescent="0.25">
      <c r="A9" s="2" t="s">
        <v>13</v>
      </c>
      <c r="B9" s="11">
        <v>15275877</v>
      </c>
      <c r="C9" s="3">
        <v>41909451.210000001</v>
      </c>
      <c r="D9" s="3">
        <v>27895595.240000002</v>
      </c>
      <c r="E9" s="4">
        <f t="shared" si="1"/>
        <v>0.66561585596100203</v>
      </c>
      <c r="F9" s="4">
        <v>0.14000000000000001</v>
      </c>
      <c r="G9" s="4">
        <v>0.27</v>
      </c>
      <c r="H9" s="4">
        <f t="shared" si="0"/>
        <v>1.9285714285714286</v>
      </c>
    </row>
    <row r="10" spans="1:8" ht="15" x14ac:dyDescent="0.25">
      <c r="A10" s="2" t="s">
        <v>14</v>
      </c>
      <c r="B10" s="11">
        <v>10590116</v>
      </c>
      <c r="C10" s="3">
        <v>9266333.6899999995</v>
      </c>
      <c r="D10" s="3">
        <v>9082908.9499999993</v>
      </c>
      <c r="E10" s="4">
        <f t="shared" si="1"/>
        <v>0.9802052520299428</v>
      </c>
      <c r="F10" s="4">
        <v>1.2</v>
      </c>
      <c r="G10" s="4">
        <v>0.76</v>
      </c>
      <c r="H10" s="4">
        <f t="shared" si="0"/>
        <v>0.63333333333333341</v>
      </c>
    </row>
    <row r="11" spans="1:8" ht="22.5" customHeight="1" x14ac:dyDescent="0.25">
      <c r="A11" s="2" t="s">
        <v>15</v>
      </c>
      <c r="B11" s="11">
        <v>21590017</v>
      </c>
      <c r="C11" s="3">
        <v>16797863.049999997</v>
      </c>
      <c r="D11" s="3">
        <v>14231998.190000009</v>
      </c>
      <c r="E11" s="4">
        <f t="shared" si="1"/>
        <v>0.84725051916648475</v>
      </c>
      <c r="F11" s="4">
        <v>1</v>
      </c>
      <c r="G11" s="4">
        <v>2.38</v>
      </c>
      <c r="H11" s="4">
        <f t="shared" si="0"/>
        <v>2.38</v>
      </c>
    </row>
    <row r="12" spans="1:8" ht="15" x14ac:dyDescent="0.25">
      <c r="A12" s="2" t="s">
        <v>16</v>
      </c>
      <c r="B12" s="11">
        <v>516283</v>
      </c>
      <c r="C12" s="3">
        <v>1013490.0700000001</v>
      </c>
      <c r="D12" s="3">
        <v>646846.4800000001</v>
      </c>
      <c r="E12" s="4">
        <f t="shared" si="1"/>
        <v>0.63823662327545061</v>
      </c>
      <c r="F12" s="4">
        <v>1</v>
      </c>
      <c r="G12" s="4">
        <v>0.67</v>
      </c>
      <c r="H12" s="4">
        <f t="shared" si="0"/>
        <v>0.67</v>
      </c>
    </row>
    <row r="13" spans="1:8" ht="15" x14ac:dyDescent="0.25">
      <c r="A13" s="2" t="s">
        <v>17</v>
      </c>
      <c r="B13" s="11">
        <v>6093104</v>
      </c>
      <c r="C13" s="3">
        <v>5802085.54</v>
      </c>
      <c r="D13" s="3">
        <v>4207899.4200000009</v>
      </c>
      <c r="E13" s="4">
        <f t="shared" si="1"/>
        <v>0.72523912151767433</v>
      </c>
      <c r="F13" s="5">
        <v>270</v>
      </c>
      <c r="G13" s="12">
        <v>186.65</v>
      </c>
      <c r="H13" s="4">
        <f t="shared" si="0"/>
        <v>0.6912962962962963</v>
      </c>
    </row>
    <row r="14" spans="1:8" ht="22.5" customHeight="1" x14ac:dyDescent="0.25">
      <c r="A14" s="2" t="s">
        <v>19</v>
      </c>
      <c r="B14" s="11">
        <v>3218505</v>
      </c>
      <c r="C14" s="3">
        <v>3028901.7100000004</v>
      </c>
      <c r="D14" s="3">
        <v>1987323.9</v>
      </c>
      <c r="E14" s="4">
        <f t="shared" si="1"/>
        <v>0.65612030045042291</v>
      </c>
      <c r="F14" s="5">
        <v>64</v>
      </c>
      <c r="G14" s="12">
        <v>88.15</v>
      </c>
      <c r="H14" s="4">
        <f t="shared" si="0"/>
        <v>1.3773437500000001</v>
      </c>
    </row>
    <row r="15" spans="1:8" ht="15" x14ac:dyDescent="0.25">
      <c r="A15" s="2" t="s">
        <v>20</v>
      </c>
      <c r="B15" s="11">
        <v>1215985</v>
      </c>
      <c r="C15" s="3">
        <v>1352660.9400000004</v>
      </c>
      <c r="D15" s="3">
        <v>904933.32000000007</v>
      </c>
      <c r="E15" s="4">
        <f t="shared" si="1"/>
        <v>0.66900232958600825</v>
      </c>
      <c r="F15" s="5">
        <f>20+20</f>
        <v>40</v>
      </c>
      <c r="G15" s="12">
        <f>17.48+22.67</f>
        <v>40.150000000000006</v>
      </c>
      <c r="H15" s="4">
        <f t="shared" si="0"/>
        <v>1.0037500000000001</v>
      </c>
    </row>
    <row r="16" spans="1:8" ht="15" x14ac:dyDescent="0.25">
      <c r="A16" s="2" t="s">
        <v>21</v>
      </c>
      <c r="B16" s="11">
        <v>3073510</v>
      </c>
      <c r="C16" s="3">
        <v>2306970.63</v>
      </c>
      <c r="D16" s="3">
        <v>1483494.6800000002</v>
      </c>
      <c r="E16" s="4">
        <f t="shared" si="1"/>
        <v>0.6430487933866762</v>
      </c>
      <c r="F16" s="5">
        <v>136</v>
      </c>
      <c r="G16" s="12">
        <v>65.8</v>
      </c>
      <c r="H16" s="4">
        <f t="shared" si="0"/>
        <v>0.48382352941176471</v>
      </c>
    </row>
    <row r="17" spans="1:8" ht="33.75" customHeight="1" x14ac:dyDescent="0.25">
      <c r="A17" s="2" t="s">
        <v>18</v>
      </c>
      <c r="B17" s="11">
        <v>21066771</v>
      </c>
      <c r="C17" s="3">
        <v>24296722.840000011</v>
      </c>
      <c r="D17" s="3">
        <v>14279529.08</v>
      </c>
      <c r="E17" s="4">
        <f t="shared" si="1"/>
        <v>0.58771420220061221</v>
      </c>
      <c r="F17" s="5">
        <v>2</v>
      </c>
      <c r="G17" s="12">
        <v>3.5</v>
      </c>
      <c r="H17" s="4">
        <f t="shared" si="0"/>
        <v>1.75</v>
      </c>
    </row>
    <row r="18" spans="1:8" ht="15" x14ac:dyDescent="0.25">
      <c r="A18" s="2"/>
      <c r="B18" s="11">
        <f>SUM(B5:B17)</f>
        <v>110189672</v>
      </c>
      <c r="C18" s="11">
        <f>SUM(C5:C17)</f>
        <v>138970078.78999999</v>
      </c>
      <c r="D18" s="3">
        <f>SUM(D5:D17)</f>
        <v>96239685.51000002</v>
      </c>
      <c r="E18" s="4">
        <f>SUM(E5:E17)/13</f>
        <v>0.6996958351433501</v>
      </c>
      <c r="F18" s="5"/>
      <c r="G18" s="5"/>
      <c r="H18" s="4"/>
    </row>
    <row r="19" spans="1:8" x14ac:dyDescent="0.3">
      <c r="A19" s="8"/>
      <c r="B19" s="9"/>
      <c r="C19" s="9"/>
      <c r="D19" s="9"/>
      <c r="E19" s="10"/>
      <c r="F19" s="10"/>
      <c r="G19" s="8"/>
    </row>
    <row r="20" spans="1:8" x14ac:dyDescent="0.3">
      <c r="A20" s="8"/>
      <c r="B20" s="8"/>
      <c r="C20" s="8"/>
      <c r="D20" s="8"/>
      <c r="E20" s="8"/>
      <c r="F20" s="8"/>
      <c r="G20" s="8"/>
    </row>
    <row r="21" spans="1:8" x14ac:dyDescent="0.3">
      <c r="A21" s="10" t="s">
        <v>23</v>
      </c>
      <c r="B21" s="8"/>
      <c r="C21" s="8"/>
      <c r="D21" s="8"/>
      <c r="E21" s="8"/>
      <c r="F21" s="8"/>
      <c r="G21" s="8"/>
    </row>
    <row r="22" spans="1:8" x14ac:dyDescent="0.3">
      <c r="A22" s="10" t="s">
        <v>24</v>
      </c>
      <c r="B22" s="8"/>
      <c r="C22" s="8"/>
      <c r="D22" s="8"/>
      <c r="E22" s="8"/>
      <c r="F22" s="8"/>
      <c r="G22" s="8"/>
    </row>
    <row r="23" spans="1:8" x14ac:dyDescent="0.3">
      <c r="A23" s="10" t="s">
        <v>25</v>
      </c>
      <c r="B23" s="8"/>
      <c r="C23" s="8"/>
      <c r="D23" s="8"/>
      <c r="E23" s="8"/>
      <c r="F23" s="8"/>
      <c r="G23" s="8"/>
    </row>
    <row r="24" spans="1:8" x14ac:dyDescent="0.3">
      <c r="A24" s="8"/>
      <c r="B24" s="8"/>
      <c r="C24" s="8"/>
      <c r="D24" s="8"/>
      <c r="E24" s="8"/>
      <c r="F24" s="8"/>
      <c r="G24" s="8"/>
    </row>
  </sheetData>
  <mergeCells count="3">
    <mergeCell ref="A1:H1"/>
    <mergeCell ref="A2:H2"/>
    <mergeCell ref="A3:H3"/>
  </mergeCells>
  <printOptions horizontalCentered="1"/>
  <pageMargins left="0.70866141732283472" right="0.70866141732283472" top="2.5196850393700787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2do trimestre</vt:lpstr>
      <vt:lpstr>3er trimestre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2015-09-03T16:31:48Z</dcterms:created>
  <dcterms:modified xsi:type="dcterms:W3CDTF">2016-10-28T22:20:53Z</dcterms:modified>
</cp:coreProperties>
</file>