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uerrero\35 Iniciativa de Ley de Ingresos\"/>
    </mc:Choice>
  </mc:AlternateContent>
  <bookViews>
    <workbookView xWindow="0" yWindow="0" windowWidth="16392" windowHeight="6228" activeTab="1"/>
  </bookViews>
  <sheets>
    <sheet name="COMPARATIVO 2014" sheetId="1" r:id="rId1"/>
    <sheet name="REAL 2015" sheetId="2" r:id="rId2"/>
  </sheets>
  <calcPr calcId="152511"/>
</workbook>
</file>

<file path=xl/calcChain.xml><?xml version="1.0" encoding="utf-8"?>
<calcChain xmlns="http://schemas.openxmlformats.org/spreadsheetml/2006/main">
  <c r="F21" i="1" l="1"/>
  <c r="G21" i="1" s="1"/>
  <c r="G20" i="1"/>
  <c r="F20" i="1"/>
  <c r="F24" i="1"/>
  <c r="G24" i="1" s="1"/>
  <c r="G23" i="1"/>
  <c r="F23" i="1"/>
  <c r="F40" i="1"/>
  <c r="G40" i="1" s="1"/>
  <c r="F39" i="1"/>
  <c r="G39" i="1" s="1"/>
  <c r="F38" i="1"/>
  <c r="G38" i="1" s="1"/>
  <c r="F36" i="1"/>
  <c r="G36" i="1" s="1"/>
  <c r="F42" i="1"/>
  <c r="G42" i="1" s="1"/>
  <c r="F49" i="1"/>
  <c r="G49" i="1" s="1"/>
  <c r="G48" i="1"/>
  <c r="F48" i="1"/>
  <c r="G44" i="1"/>
  <c r="F44" i="1"/>
  <c r="E44" i="1"/>
  <c r="E46" i="1"/>
  <c r="E45" i="1"/>
  <c r="C50" i="1"/>
  <c r="F11" i="1"/>
  <c r="E11" i="1"/>
  <c r="F13" i="1"/>
  <c r="E7" i="1" l="1"/>
  <c r="E8" i="1" s="1"/>
  <c r="E5" i="1"/>
  <c r="B46" i="2" l="1"/>
  <c r="B42" i="2"/>
  <c r="B40" i="2"/>
  <c r="B36" i="2"/>
  <c r="B34" i="2"/>
  <c r="B29" i="2"/>
  <c r="B24" i="2"/>
  <c r="B21" i="2"/>
  <c r="B18" i="2"/>
  <c r="B13" i="2"/>
  <c r="B11" i="2"/>
  <c r="B8" i="2"/>
  <c r="B6" i="2"/>
  <c r="B3" i="2"/>
  <c r="B49" i="2" l="1"/>
  <c r="B47" i="1"/>
  <c r="B43" i="1"/>
  <c r="B41" i="1"/>
  <c r="B37" i="1"/>
  <c r="B35" i="1"/>
  <c r="B30" i="1"/>
  <c r="B25" i="1"/>
  <c r="B22" i="1"/>
  <c r="B19" i="1"/>
  <c r="B14" i="1"/>
  <c r="B12" i="1"/>
  <c r="B9" i="1"/>
  <c r="B6" i="1"/>
  <c r="F8" i="1" s="1"/>
  <c r="B3" i="1"/>
  <c r="F5" i="1" s="1"/>
  <c r="B50" i="1" l="1"/>
</calcChain>
</file>

<file path=xl/sharedStrings.xml><?xml version="1.0" encoding="utf-8"?>
<sst xmlns="http://schemas.openxmlformats.org/spreadsheetml/2006/main" count="101" uniqueCount="51">
  <si>
    <t>Presupuesto de Ingresos 2014 Guerrero, Coahuila</t>
  </si>
  <si>
    <t>Tipo de Ingreso</t>
  </si>
  <si>
    <t>Impuesto Predial</t>
  </si>
  <si>
    <t>Predial Urbano</t>
  </si>
  <si>
    <t>Predial Rustico</t>
  </si>
  <si>
    <t>Impuesto Sobre Adquisicion de Inmuebles</t>
  </si>
  <si>
    <t>ISAI</t>
  </si>
  <si>
    <t>Ejercicio de Actividades Mercantiles</t>
  </si>
  <si>
    <t>Comerciante Ambulante (mercancia no para consumo humano)</t>
  </si>
  <si>
    <t>Comerciante Local Fijo</t>
  </si>
  <si>
    <t>Impuesto Sobre Espectaculos y Diversiones Publicas</t>
  </si>
  <si>
    <t>Bailes Particulares</t>
  </si>
  <si>
    <t>Agua Potable y Alcantarillado</t>
  </si>
  <si>
    <t>Conexión de Tomas de Agua</t>
  </si>
  <si>
    <t>Consumo Mensual Domestico de Agua Potable (cuota fija)</t>
  </si>
  <si>
    <t>Consumo Mensual Comercial de Agua Potable (cuota fija)</t>
  </si>
  <si>
    <t>Consumo Mensual Industrial de Agua Potable (cuota fija)</t>
  </si>
  <si>
    <t>Servicio de Panteones</t>
  </si>
  <si>
    <t>Servicio de Panteones por Inhumacion</t>
  </si>
  <si>
    <t>Servicio de Panteones por exhumacion</t>
  </si>
  <si>
    <t>Servicio de Policia y Transito</t>
  </si>
  <si>
    <t>Servicio de Revision Mecanica y Verificacion de Automoviles</t>
  </si>
  <si>
    <t>Servicio de Policia por Elemento</t>
  </si>
  <si>
    <t>Expedicion de Licencia para Construccion</t>
  </si>
  <si>
    <t>Deslinde y Medicion</t>
  </si>
  <si>
    <t>Padron de Proveedores</t>
  </si>
  <si>
    <t>Licencia de Construccion</t>
  </si>
  <si>
    <t>Licencia de Funcionamiento</t>
  </si>
  <si>
    <t>Licencias para Establecimientos que Expendan Bebidas Alcoholicas</t>
  </si>
  <si>
    <t>Licencias Nuevas: Abarrotes</t>
  </si>
  <si>
    <t>Refrendo de Licencias: Deposito</t>
  </si>
  <si>
    <t>Refrendos de Licencias: Abarrotes</t>
  </si>
  <si>
    <t>Refrendos de Licencias: Refresqueria</t>
  </si>
  <si>
    <t>Servicios Catastrales</t>
  </si>
  <si>
    <t>Certificacion Catastral</t>
  </si>
  <si>
    <t>Servicio de Certificacion y Legalizacion</t>
  </si>
  <si>
    <t>Certificado de No Adeudo a Contribuyentes</t>
  </si>
  <si>
    <t>Carta de No Antecedentes Penales</t>
  </si>
  <si>
    <t>Constancia de Residencia</t>
  </si>
  <si>
    <t>Sanciones Administrativas y Fiscales</t>
  </si>
  <si>
    <t>Participaciones y Fondos</t>
  </si>
  <si>
    <t>Fondo General de Participaciones</t>
  </si>
  <si>
    <t>Fondo de Infraestructura</t>
  </si>
  <si>
    <t>Fondo de Fortalecimiento</t>
  </si>
  <si>
    <t>Ingresos Extraordinarios</t>
  </si>
  <si>
    <t>Ingresos por Especie o Donativo</t>
  </si>
  <si>
    <t>TOTAL</t>
  </si>
  <si>
    <t>Propuesta 2014</t>
  </si>
  <si>
    <t>Presupuesto de Ingresos 2015 Guerrero, Coahuila</t>
  </si>
  <si>
    <t>Propuesta 2015</t>
  </si>
  <si>
    <t>Accesorio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</si>
</sst>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2" xfId="0" applyFont="1" applyBorder="1"/>
    <xf numFmtId="8" fontId="1" fillId="0" borderId="3" xfId="0" applyNumberFormat="1" applyFont="1" applyFill="1" applyBorder="1"/>
    <xf numFmtId="0" fontId="0" fillId="0" borderId="4" xfId="0" applyBorder="1"/>
    <xf numFmtId="8" fontId="0" fillId="0" borderId="5" xfId="0" applyNumberFormat="1" applyBorder="1"/>
    <xf numFmtId="8" fontId="0" fillId="0" borderId="1" xfId="0" applyNumberFormat="1" applyBorder="1"/>
    <xf numFmtId="8" fontId="1" fillId="0" borderId="3" xfId="0" applyNumberFormat="1" applyFont="1" applyBorder="1"/>
    <xf numFmtId="8" fontId="0" fillId="0" borderId="4" xfId="0" applyNumberFormat="1" applyBorder="1"/>
    <xf numFmtId="0" fontId="1" fillId="0" borderId="6" xfId="0" applyFont="1" applyFill="1" applyBorder="1"/>
    <xf numFmtId="0" fontId="0" fillId="0" borderId="4" xfId="0" applyFill="1" applyBorder="1"/>
    <xf numFmtId="0" fontId="0" fillId="0" borderId="4" xfId="0" applyFont="1" applyFill="1" applyBorder="1"/>
    <xf numFmtId="0" fontId="1" fillId="0" borderId="2" xfId="0" applyFont="1" applyFill="1" applyBorder="1"/>
    <xf numFmtId="8" fontId="0" fillId="0" borderId="7" xfId="0" applyNumberFormat="1" applyBorder="1"/>
    <xf numFmtId="8" fontId="0" fillId="0" borderId="8" xfId="0" applyNumberFormat="1" applyFill="1" applyBorder="1"/>
    <xf numFmtId="8" fontId="0" fillId="0" borderId="5" xfId="0" applyNumberFormat="1" applyFill="1" applyBorder="1"/>
    <xf numFmtId="0" fontId="1" fillId="0" borderId="9" xfId="0" applyFont="1" applyFill="1" applyBorder="1"/>
    <xf numFmtId="0" fontId="0" fillId="0" borderId="7" xfId="0" applyFont="1" applyFill="1" applyBorder="1"/>
    <xf numFmtId="0" fontId="4" fillId="0" borderId="8" xfId="0" applyFont="1" applyFill="1" applyBorder="1" applyAlignment="1">
      <alignment horizontal="right"/>
    </xf>
    <xf numFmtId="8" fontId="3" fillId="0" borderId="7" xfId="0" applyNumberFormat="1" applyFont="1" applyBorder="1"/>
    <xf numFmtId="164" fontId="0" fillId="0" borderId="0" xfId="1" applyFont="1"/>
    <xf numFmtId="164" fontId="0" fillId="0" borderId="0" xfId="0" applyNumberFormat="1"/>
    <xf numFmtId="8" fontId="0" fillId="2" borderId="5" xfId="0" applyNumberFormat="1" applyFill="1" applyBorder="1"/>
    <xf numFmtId="164" fontId="0" fillId="2" borderId="0" xfId="1" applyFont="1" applyFill="1"/>
    <xf numFmtId="0" fontId="0" fillId="2" borderId="0" xfId="0" applyFill="1"/>
    <xf numFmtId="8" fontId="0" fillId="2" borderId="1" xfId="0" applyNumberFormat="1" applyFill="1" applyBorder="1"/>
    <xf numFmtId="164" fontId="0" fillId="2" borderId="0" xfId="0" applyNumberFormat="1" applyFill="1"/>
    <xf numFmtId="8" fontId="1" fillId="3" borderId="3" xfId="0" applyNumberFormat="1" applyFont="1" applyFill="1" applyBorder="1"/>
    <xf numFmtId="164" fontId="0" fillId="3" borderId="0" xfId="1" applyFont="1" applyFill="1"/>
    <xf numFmtId="0" fontId="0" fillId="3" borderId="0" xfId="0" applyFill="1"/>
    <xf numFmtId="8" fontId="0" fillId="3" borderId="4" xfId="0" applyNumberFormat="1" applyFill="1" applyBorder="1"/>
    <xf numFmtId="164" fontId="0" fillId="3" borderId="0" xfId="0" applyNumberFormat="1" applyFill="1"/>
    <xf numFmtId="8" fontId="0" fillId="3" borderId="0" xfId="0" applyNumberFormat="1" applyFill="1" applyBorder="1"/>
    <xf numFmtId="0" fontId="0" fillId="0" borderId="0" xfId="0" applyFill="1" applyBorder="1"/>
    <xf numFmtId="164" fontId="6" fillId="0" borderId="0" xfId="1" applyFont="1"/>
    <xf numFmtId="164" fontId="0" fillId="4" borderId="0" xfId="1" applyFont="1" applyFill="1"/>
    <xf numFmtId="164" fontId="0" fillId="4" borderId="0" xfId="0" applyNumberFormat="1" applyFill="1"/>
    <xf numFmtId="164" fontId="0" fillId="5" borderId="0" xfId="1" applyFont="1" applyFill="1"/>
    <xf numFmtId="0" fontId="0" fillId="5" borderId="0" xfId="0" applyFill="1"/>
    <xf numFmtId="164" fontId="0" fillId="5" borderId="0" xfId="0" applyNumberFormat="1" applyFill="1"/>
    <xf numFmtId="164" fontId="0" fillId="6" borderId="0" xfId="1" applyFont="1" applyFill="1"/>
    <xf numFmtId="164" fontId="0" fillId="6" borderId="0" xfId="0" applyNumberFormat="1" applyFill="1"/>
    <xf numFmtId="0" fontId="0" fillId="6" borderId="0" xfId="0" applyFill="1"/>
    <xf numFmtId="164" fontId="0" fillId="7" borderId="0" xfId="1" applyFont="1" applyFill="1"/>
    <xf numFmtId="164" fontId="0" fillId="7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0"/>
  <sheetViews>
    <sheetView topLeftCell="A37" workbookViewId="0">
      <selection activeCell="D51" sqref="D51"/>
    </sheetView>
  </sheetViews>
  <sheetFormatPr baseColWidth="10" defaultColWidth="11.44140625" defaultRowHeight="14.4" x14ac:dyDescent="0.3"/>
  <cols>
    <col min="1" max="1" width="59.88671875" customWidth="1"/>
    <col min="2" max="2" width="19.109375" customWidth="1"/>
    <col min="3" max="3" width="19" style="21" customWidth="1"/>
    <col min="4" max="4" width="12.33203125" style="21" bestFit="1" customWidth="1"/>
    <col min="5" max="5" width="14.33203125" style="21" bestFit="1" customWidth="1"/>
    <col min="6" max="6" width="15.33203125" bestFit="1" customWidth="1"/>
    <col min="7" max="7" width="12.5546875" bestFit="1" customWidth="1"/>
  </cols>
  <sheetData>
    <row r="1" spans="1:6" ht="23.4" x14ac:dyDescent="0.45">
      <c r="A1" s="1" t="s">
        <v>0</v>
      </c>
    </row>
    <row r="2" spans="1:6" ht="18.600000000000001" thickBot="1" x14ac:dyDescent="0.4">
      <c r="A2" s="2" t="s">
        <v>1</v>
      </c>
      <c r="B2" s="2" t="s">
        <v>47</v>
      </c>
    </row>
    <row r="3" spans="1:6" ht="15" thickBot="1" x14ac:dyDescent="0.35">
      <c r="A3" s="3" t="s">
        <v>2</v>
      </c>
      <c r="B3" s="4">
        <f>SUM(B4:B5)</f>
        <v>700000</v>
      </c>
    </row>
    <row r="4" spans="1:6" x14ac:dyDescent="0.3">
      <c r="A4" s="5" t="s">
        <v>3</v>
      </c>
      <c r="B4" s="23">
        <v>100000</v>
      </c>
      <c r="C4" s="24">
        <v>101685.72</v>
      </c>
      <c r="D4" s="24"/>
      <c r="E4" s="24"/>
      <c r="F4" s="25"/>
    </row>
    <row r="5" spans="1:6" ht="15" thickBot="1" x14ac:dyDescent="0.35">
      <c r="A5" s="5" t="s">
        <v>4</v>
      </c>
      <c r="B5" s="26">
        <v>600000</v>
      </c>
      <c r="C5" s="24">
        <v>556420.56000000006</v>
      </c>
      <c r="D5" s="24">
        <v>-83949.03</v>
      </c>
      <c r="E5" s="24">
        <f>SUM(C4:D5)</f>
        <v>574157.25</v>
      </c>
      <c r="F5" s="27">
        <f>E5-B3</f>
        <v>-125842.75</v>
      </c>
    </row>
    <row r="6" spans="1:6" ht="15" thickBot="1" x14ac:dyDescent="0.35">
      <c r="A6" s="3" t="s">
        <v>5</v>
      </c>
      <c r="B6" s="28">
        <f>SUM(B7)</f>
        <v>100000</v>
      </c>
      <c r="C6" s="29"/>
      <c r="D6" s="29"/>
      <c r="E6" s="29"/>
      <c r="F6" s="30"/>
    </row>
    <row r="7" spans="1:6" x14ac:dyDescent="0.3">
      <c r="A7" s="5" t="s">
        <v>6</v>
      </c>
      <c r="B7" s="31">
        <v>100000</v>
      </c>
      <c r="C7" s="29">
        <v>1657735</v>
      </c>
      <c r="D7" s="29"/>
      <c r="E7" s="29">
        <f>C7</f>
        <v>1657735</v>
      </c>
      <c r="F7" s="32"/>
    </row>
    <row r="8" spans="1:6" ht="15" thickBot="1" x14ac:dyDescent="0.35">
      <c r="A8" s="34" t="s">
        <v>50</v>
      </c>
      <c r="B8" s="33">
        <v>0</v>
      </c>
      <c r="C8" s="29">
        <v>39285.370000000003</v>
      </c>
      <c r="D8" s="29"/>
      <c r="E8" s="29">
        <f>C8+E7</f>
        <v>1697020.37</v>
      </c>
      <c r="F8" s="32">
        <f>E8-B6</f>
        <v>1597020.37</v>
      </c>
    </row>
    <row r="9" spans="1:6" ht="15" thickBot="1" x14ac:dyDescent="0.35">
      <c r="A9" s="10" t="s">
        <v>7</v>
      </c>
      <c r="B9" s="8">
        <f>SUM(B10:B11)</f>
        <v>4500</v>
      </c>
    </row>
    <row r="10" spans="1:6" x14ac:dyDescent="0.3">
      <c r="A10" s="11" t="s">
        <v>8</v>
      </c>
      <c r="B10" s="6">
        <v>500</v>
      </c>
      <c r="C10" s="38">
        <v>563.67999999999995</v>
      </c>
      <c r="D10" s="38"/>
      <c r="E10" s="38"/>
      <c r="F10" s="39"/>
    </row>
    <row r="11" spans="1:6" ht="15" thickBot="1" x14ac:dyDescent="0.35">
      <c r="A11" s="12" t="s">
        <v>9</v>
      </c>
      <c r="B11" s="7">
        <v>4000</v>
      </c>
      <c r="C11" s="38">
        <v>768</v>
      </c>
      <c r="D11" s="38"/>
      <c r="E11" s="38">
        <f>SUM(C10:C11)</f>
        <v>1331.6799999999998</v>
      </c>
      <c r="F11" s="40">
        <f>E11-B9</f>
        <v>-3168.32</v>
      </c>
    </row>
    <row r="12" spans="1:6" ht="15" thickBot="1" x14ac:dyDescent="0.35">
      <c r="A12" s="13" t="s">
        <v>10</v>
      </c>
      <c r="B12" s="8">
        <f>SUM(B13)</f>
        <v>5000</v>
      </c>
    </row>
    <row r="13" spans="1:6" ht="15" thickBot="1" x14ac:dyDescent="0.35">
      <c r="A13" s="12" t="s">
        <v>11</v>
      </c>
      <c r="B13" s="9">
        <v>5000</v>
      </c>
      <c r="C13" s="36">
        <v>1060.8</v>
      </c>
      <c r="D13" s="36"/>
      <c r="E13" s="36"/>
      <c r="F13" s="37">
        <f>C13-B12</f>
        <v>-3939.2</v>
      </c>
    </row>
    <row r="14" spans="1:6" ht="15" thickBot="1" x14ac:dyDescent="0.35">
      <c r="A14" s="13" t="s">
        <v>12</v>
      </c>
      <c r="B14" s="4">
        <f>SUM(B15:B18)</f>
        <v>50000</v>
      </c>
    </row>
    <row r="15" spans="1:6" x14ac:dyDescent="0.3">
      <c r="A15" s="12" t="s">
        <v>13</v>
      </c>
      <c r="B15" s="6">
        <v>2000</v>
      </c>
      <c r="C15" s="21">
        <v>0</v>
      </c>
    </row>
    <row r="16" spans="1:6" x14ac:dyDescent="0.3">
      <c r="A16" s="12" t="s">
        <v>14</v>
      </c>
      <c r="B16" s="14">
        <v>45000</v>
      </c>
      <c r="C16" s="24">
        <v>375630.14</v>
      </c>
      <c r="D16" s="24"/>
      <c r="E16" s="24"/>
    </row>
    <row r="17" spans="1:7" x14ac:dyDescent="0.3">
      <c r="A17" s="12" t="s">
        <v>15</v>
      </c>
      <c r="B17" s="14">
        <v>3000</v>
      </c>
      <c r="C17" s="24">
        <v>-18439.8</v>
      </c>
      <c r="D17" s="24"/>
      <c r="E17" s="24">
        <v>415071.79</v>
      </c>
    </row>
    <row r="18" spans="1:7" ht="15" thickBot="1" x14ac:dyDescent="0.35">
      <c r="A18" s="12" t="s">
        <v>16</v>
      </c>
      <c r="B18" s="7">
        <v>0</v>
      </c>
      <c r="C18" s="24"/>
      <c r="D18" s="24"/>
      <c r="E18" s="24"/>
    </row>
    <row r="19" spans="1:7" ht="15" thickBot="1" x14ac:dyDescent="0.35">
      <c r="A19" s="13" t="s">
        <v>17</v>
      </c>
      <c r="B19" s="8">
        <f>SUM(B20:B21)</f>
        <v>1200</v>
      </c>
      <c r="C19" s="24"/>
      <c r="D19" s="24"/>
      <c r="E19" s="24"/>
    </row>
    <row r="20" spans="1:7" x14ac:dyDescent="0.3">
      <c r="A20" s="12" t="s">
        <v>18</v>
      </c>
      <c r="B20" s="6">
        <v>1000</v>
      </c>
      <c r="C20" s="24">
        <v>1591.2</v>
      </c>
      <c r="D20" s="24"/>
      <c r="E20" s="24"/>
      <c r="F20" s="22">
        <f t="shared" ref="F20:F21" si="0">C20/10</f>
        <v>159.12</v>
      </c>
      <c r="G20" s="22">
        <f t="shared" ref="G20:G21" si="1">F20*12</f>
        <v>1909.44</v>
      </c>
    </row>
    <row r="21" spans="1:7" ht="15" thickBot="1" x14ac:dyDescent="0.35">
      <c r="A21" s="12" t="s">
        <v>19</v>
      </c>
      <c r="B21" s="7">
        <v>200</v>
      </c>
      <c r="C21" s="24">
        <v>265.2</v>
      </c>
      <c r="D21" s="24"/>
      <c r="E21" s="24"/>
      <c r="F21" s="22">
        <f t="shared" si="0"/>
        <v>26.52</v>
      </c>
      <c r="G21" s="22">
        <f t="shared" si="1"/>
        <v>318.24</v>
      </c>
    </row>
    <row r="22" spans="1:7" ht="15" thickBot="1" x14ac:dyDescent="0.35">
      <c r="A22" s="13" t="s">
        <v>20</v>
      </c>
      <c r="B22" s="8">
        <f>SUM(B23:B24)</f>
        <v>9000</v>
      </c>
      <c r="C22" s="24"/>
      <c r="D22" s="24"/>
      <c r="E22" s="24"/>
    </row>
    <row r="23" spans="1:7" x14ac:dyDescent="0.3">
      <c r="A23" s="12" t="s">
        <v>21</v>
      </c>
      <c r="B23" s="6">
        <v>4000</v>
      </c>
      <c r="C23" s="24">
        <v>3800.16</v>
      </c>
      <c r="D23" s="24"/>
      <c r="E23" s="24"/>
      <c r="F23" s="22">
        <f t="shared" ref="F23:F24" si="2">C23/10</f>
        <v>380.01599999999996</v>
      </c>
      <c r="G23" s="22">
        <f t="shared" ref="G23:G24" si="3">F23*12</f>
        <v>4560.1919999999991</v>
      </c>
    </row>
    <row r="24" spans="1:7" ht="15" thickBot="1" x14ac:dyDescent="0.35">
      <c r="A24" s="12" t="s">
        <v>22</v>
      </c>
      <c r="B24" s="7">
        <v>5000</v>
      </c>
      <c r="C24" s="24">
        <v>4779.84</v>
      </c>
      <c r="D24" s="24"/>
      <c r="E24" s="24"/>
      <c r="F24" s="22">
        <f t="shared" si="2"/>
        <v>477.98400000000004</v>
      </c>
      <c r="G24" s="22">
        <f t="shared" si="3"/>
        <v>5735.8080000000009</v>
      </c>
    </row>
    <row r="25" spans="1:7" ht="15" thickBot="1" x14ac:dyDescent="0.35">
      <c r="A25" s="13" t="s">
        <v>23</v>
      </c>
      <c r="B25" s="8">
        <f>SUM(B26:B29)</f>
        <v>7200</v>
      </c>
      <c r="C25" s="24"/>
      <c r="D25" s="24"/>
      <c r="E25" s="24"/>
    </row>
    <row r="26" spans="1:7" x14ac:dyDescent="0.3">
      <c r="A26" s="12" t="s">
        <v>24</v>
      </c>
      <c r="B26" s="6">
        <v>2000</v>
      </c>
      <c r="C26" s="24"/>
      <c r="D26" s="24"/>
      <c r="E26" s="24"/>
    </row>
    <row r="27" spans="1:7" x14ac:dyDescent="0.3">
      <c r="A27" s="11" t="s">
        <v>25</v>
      </c>
      <c r="B27" s="6">
        <v>4000</v>
      </c>
      <c r="C27" s="24"/>
      <c r="D27" s="24"/>
      <c r="E27" s="24"/>
    </row>
    <row r="28" spans="1:7" x14ac:dyDescent="0.3">
      <c r="A28" s="12" t="s">
        <v>26</v>
      </c>
      <c r="B28" s="14">
        <v>200</v>
      </c>
      <c r="C28" s="24">
        <v>3586.96</v>
      </c>
      <c r="D28" s="24"/>
      <c r="E28" s="24"/>
    </row>
    <row r="29" spans="1:7" ht="15" thickBot="1" x14ac:dyDescent="0.35">
      <c r="A29" s="12" t="s">
        <v>27</v>
      </c>
      <c r="B29" s="7">
        <v>1000</v>
      </c>
      <c r="C29" s="24"/>
      <c r="D29" s="24"/>
      <c r="E29" s="24"/>
    </row>
    <row r="30" spans="1:7" ht="15" thickBot="1" x14ac:dyDescent="0.35">
      <c r="A30" s="13" t="s">
        <v>28</v>
      </c>
      <c r="B30" s="8">
        <f>SUM(B31:B34)</f>
        <v>46000</v>
      </c>
      <c r="C30" s="24"/>
      <c r="D30" s="24"/>
      <c r="E30" s="24"/>
    </row>
    <row r="31" spans="1:7" x14ac:dyDescent="0.3">
      <c r="A31" s="12" t="s">
        <v>29</v>
      </c>
      <c r="B31" s="15">
        <v>3000</v>
      </c>
      <c r="C31" s="24">
        <v>1587</v>
      </c>
      <c r="D31" s="24"/>
      <c r="E31" s="24"/>
    </row>
    <row r="32" spans="1:7" x14ac:dyDescent="0.3">
      <c r="A32" s="12" t="s">
        <v>30</v>
      </c>
      <c r="B32" s="15">
        <v>3000</v>
      </c>
      <c r="C32" s="24">
        <v>32112.639999999999</v>
      </c>
      <c r="D32" s="24"/>
      <c r="E32" s="24"/>
    </row>
    <row r="33" spans="1:7" x14ac:dyDescent="0.3">
      <c r="A33" s="12" t="s">
        <v>31</v>
      </c>
      <c r="B33" s="15">
        <v>20000</v>
      </c>
      <c r="C33" s="24"/>
      <c r="D33" s="24"/>
      <c r="E33" s="24"/>
    </row>
    <row r="34" spans="1:7" ht="15" thickBot="1" x14ac:dyDescent="0.35">
      <c r="A34" s="12" t="s">
        <v>32</v>
      </c>
      <c r="B34" s="15">
        <v>20000</v>
      </c>
      <c r="C34" s="24"/>
      <c r="D34" s="24"/>
      <c r="E34" s="24"/>
    </row>
    <row r="35" spans="1:7" ht="15" thickBot="1" x14ac:dyDescent="0.35">
      <c r="A35" s="13" t="s">
        <v>33</v>
      </c>
      <c r="B35" s="8">
        <f>SUM(B36)</f>
        <v>10000</v>
      </c>
      <c r="C35" s="24"/>
      <c r="D35" s="24"/>
      <c r="E35" s="24"/>
    </row>
    <row r="36" spans="1:7" ht="15" thickBot="1" x14ac:dyDescent="0.35">
      <c r="A36" s="12" t="s">
        <v>34</v>
      </c>
      <c r="B36" s="9">
        <v>10000</v>
      </c>
      <c r="C36" s="24">
        <v>7901.45</v>
      </c>
      <c r="D36" s="24"/>
      <c r="E36" s="24"/>
      <c r="F36" s="22">
        <f t="shared" ref="F36:F40" si="4">C36/10</f>
        <v>790.14499999999998</v>
      </c>
      <c r="G36" s="22">
        <f t="shared" ref="G36:G40" si="5">F36*12</f>
        <v>9481.74</v>
      </c>
    </row>
    <row r="37" spans="1:7" ht="15" thickBot="1" x14ac:dyDescent="0.35">
      <c r="A37" s="13" t="s">
        <v>35</v>
      </c>
      <c r="B37" s="8">
        <f>SUM(B38:B40)</f>
        <v>1000</v>
      </c>
      <c r="C37" s="24"/>
      <c r="D37" s="24"/>
      <c r="E37" s="24"/>
      <c r="F37" s="22"/>
      <c r="G37" s="22"/>
    </row>
    <row r="38" spans="1:7" x14ac:dyDescent="0.3">
      <c r="A38" s="12" t="s">
        <v>36</v>
      </c>
      <c r="B38" s="6">
        <v>300</v>
      </c>
      <c r="C38" s="24">
        <v>984</v>
      </c>
      <c r="D38" s="24"/>
      <c r="E38" s="24"/>
      <c r="F38" s="22">
        <f t="shared" si="4"/>
        <v>98.4</v>
      </c>
      <c r="G38" s="22">
        <f t="shared" si="5"/>
        <v>1180.8000000000002</v>
      </c>
    </row>
    <row r="39" spans="1:7" x14ac:dyDescent="0.3">
      <c r="A39" s="12" t="s">
        <v>37</v>
      </c>
      <c r="B39" s="14">
        <v>200</v>
      </c>
      <c r="C39" s="24">
        <v>576</v>
      </c>
      <c r="D39" s="24"/>
      <c r="E39" s="24"/>
      <c r="F39" s="22">
        <f t="shared" si="4"/>
        <v>57.6</v>
      </c>
      <c r="G39" s="22">
        <f t="shared" si="5"/>
        <v>691.2</v>
      </c>
    </row>
    <row r="40" spans="1:7" ht="15" thickBot="1" x14ac:dyDescent="0.35">
      <c r="A40" s="12" t="s">
        <v>38</v>
      </c>
      <c r="B40" s="7">
        <v>500</v>
      </c>
      <c r="C40" s="24">
        <v>697</v>
      </c>
      <c r="D40" s="24"/>
      <c r="E40" s="24"/>
      <c r="F40" s="22">
        <f t="shared" si="4"/>
        <v>69.7</v>
      </c>
      <c r="G40" s="22">
        <f t="shared" si="5"/>
        <v>836.40000000000009</v>
      </c>
    </row>
    <row r="41" spans="1:7" ht="15" thickBot="1" x14ac:dyDescent="0.35">
      <c r="A41" s="13" t="s">
        <v>39</v>
      </c>
      <c r="B41" s="8">
        <f>SUM(B42)</f>
        <v>10000</v>
      </c>
    </row>
    <row r="42" spans="1:7" ht="15" thickBot="1" x14ac:dyDescent="0.35">
      <c r="A42" s="12" t="s">
        <v>39</v>
      </c>
      <c r="B42" s="9">
        <v>10000</v>
      </c>
      <c r="C42" s="36">
        <v>3257.02</v>
      </c>
      <c r="D42" s="36"/>
      <c r="E42" s="36"/>
      <c r="F42" s="37">
        <f>C42/10</f>
        <v>325.702</v>
      </c>
      <c r="G42" s="37">
        <f>F42*12</f>
        <v>3908.424</v>
      </c>
    </row>
    <row r="43" spans="1:7" ht="15" thickBot="1" x14ac:dyDescent="0.35">
      <c r="A43" s="13" t="s">
        <v>40</v>
      </c>
      <c r="B43" s="4">
        <f>SUM(B44:B46)</f>
        <v>13500000</v>
      </c>
    </row>
    <row r="44" spans="1:7" x14ac:dyDescent="0.3">
      <c r="A44" s="12" t="s">
        <v>41</v>
      </c>
      <c r="B44" s="16">
        <v>12000000</v>
      </c>
      <c r="C44" s="41">
        <v>10781869.33</v>
      </c>
      <c r="D44" s="41"/>
      <c r="E44" s="41">
        <f>C44/19</f>
        <v>567466.80684210523</v>
      </c>
      <c r="F44" s="42">
        <f>E44*24</f>
        <v>13619203.364210526</v>
      </c>
      <c r="G44" s="43">
        <f>607336.01*24</f>
        <v>14576064.24</v>
      </c>
    </row>
    <row r="45" spans="1:7" x14ac:dyDescent="0.3">
      <c r="A45" s="12" t="s">
        <v>42</v>
      </c>
      <c r="B45" s="14">
        <v>550000</v>
      </c>
      <c r="C45" s="41"/>
      <c r="D45" s="41"/>
      <c r="E45" s="41">
        <f>63795.54*10</f>
        <v>637955.4</v>
      </c>
      <c r="F45" s="43"/>
      <c r="G45" s="43"/>
    </row>
    <row r="46" spans="1:7" ht="15" thickBot="1" x14ac:dyDescent="0.35">
      <c r="A46" s="12" t="s">
        <v>43</v>
      </c>
      <c r="B46" s="7">
        <v>950000</v>
      </c>
      <c r="C46" s="41"/>
      <c r="D46" s="41"/>
      <c r="E46" s="41">
        <f>90035.38*10</f>
        <v>900353.8</v>
      </c>
      <c r="F46" s="43"/>
      <c r="G46" s="43"/>
    </row>
    <row r="47" spans="1:7" ht="15" thickBot="1" x14ac:dyDescent="0.35">
      <c r="A47" s="17" t="s">
        <v>44</v>
      </c>
      <c r="B47" s="8">
        <f>SUM(B48:B49)</f>
        <v>160000</v>
      </c>
    </row>
    <row r="48" spans="1:7" x14ac:dyDescent="0.3">
      <c r="A48" s="18" t="s">
        <v>44</v>
      </c>
      <c r="B48" s="6">
        <v>150000</v>
      </c>
      <c r="C48" s="44">
        <v>118733.62</v>
      </c>
      <c r="D48" s="44"/>
      <c r="E48" s="44"/>
      <c r="F48" s="45">
        <f>C48/10</f>
        <v>11873.361999999999</v>
      </c>
      <c r="G48" s="45">
        <f>F48*12</f>
        <v>142480.34399999998</v>
      </c>
    </row>
    <row r="49" spans="1:7" x14ac:dyDescent="0.3">
      <c r="A49" s="18" t="s">
        <v>45</v>
      </c>
      <c r="B49" s="14">
        <v>10000</v>
      </c>
      <c r="C49" s="44">
        <v>13781.51</v>
      </c>
      <c r="D49" s="44"/>
      <c r="E49" s="44"/>
      <c r="F49" s="45">
        <f>C49/10</f>
        <v>1378.1510000000001</v>
      </c>
      <c r="G49" s="45">
        <f>F49*12</f>
        <v>16537.812000000002</v>
      </c>
    </row>
    <row r="50" spans="1:7" ht="18" x14ac:dyDescent="0.35">
      <c r="A50" s="19" t="s">
        <v>46</v>
      </c>
      <c r="B50" s="20">
        <f>+B3+B6+B9+B12+B14+B19+B22+B25+B30+B35+B37+B41+B43+B47</f>
        <v>14603900</v>
      </c>
      <c r="C50" s="35">
        <f>SUM(C4:D49)</f>
        <v>13606283.370000001</v>
      </c>
    </row>
  </sheetData>
  <pageMargins left="0.7" right="0.7" top="0.37" bottom="0.42" header="0.3" footer="0.3"/>
  <pageSetup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49"/>
  <sheetViews>
    <sheetView tabSelected="1" topLeftCell="A28" workbookViewId="0">
      <selection activeCell="B6" sqref="B6"/>
    </sheetView>
  </sheetViews>
  <sheetFormatPr baseColWidth="10" defaultColWidth="9.109375" defaultRowHeight="14.4" x14ac:dyDescent="0.3"/>
  <cols>
    <col min="1" max="1" width="59.88671875" customWidth="1"/>
    <col min="2" max="2" width="19.109375" customWidth="1"/>
  </cols>
  <sheetData>
    <row r="1" spans="1:2" ht="23.4" x14ac:dyDescent="0.45">
      <c r="A1" s="1" t="s">
        <v>48</v>
      </c>
    </row>
    <row r="2" spans="1:2" ht="18.600000000000001" thickBot="1" x14ac:dyDescent="0.4">
      <c r="A2" s="2" t="s">
        <v>1</v>
      </c>
      <c r="B2" s="2" t="s">
        <v>49</v>
      </c>
    </row>
    <row r="3" spans="1:2" ht="15" thickBot="1" x14ac:dyDescent="0.35">
      <c r="A3" s="3" t="s">
        <v>2</v>
      </c>
      <c r="B3" s="4">
        <f>SUM(B4:B5)</f>
        <v>720000</v>
      </c>
    </row>
    <row r="4" spans="1:2" x14ac:dyDescent="0.3">
      <c r="A4" s="5" t="s">
        <v>3</v>
      </c>
      <c r="B4" s="6">
        <v>110000</v>
      </c>
    </row>
    <row r="5" spans="1:2" ht="15" thickBot="1" x14ac:dyDescent="0.35">
      <c r="A5" s="5" t="s">
        <v>4</v>
      </c>
      <c r="B5" s="7">
        <v>610000</v>
      </c>
    </row>
    <row r="6" spans="1:2" ht="15" thickBot="1" x14ac:dyDescent="0.35">
      <c r="A6" s="3" t="s">
        <v>5</v>
      </c>
      <c r="B6" s="8">
        <f>SUM(B7)</f>
        <v>500000</v>
      </c>
    </row>
    <row r="7" spans="1:2" ht="15" thickBot="1" x14ac:dyDescent="0.35">
      <c r="A7" s="5" t="s">
        <v>6</v>
      </c>
      <c r="B7" s="9">
        <v>500000</v>
      </c>
    </row>
    <row r="8" spans="1:2" ht="15" thickBot="1" x14ac:dyDescent="0.35">
      <c r="A8" s="10" t="s">
        <v>7</v>
      </c>
      <c r="B8" s="8">
        <f>SUM(B9:B10)</f>
        <v>2000</v>
      </c>
    </row>
    <row r="9" spans="1:2" x14ac:dyDescent="0.3">
      <c r="A9" s="11" t="s">
        <v>8</v>
      </c>
      <c r="B9" s="6">
        <v>500</v>
      </c>
    </row>
    <row r="10" spans="1:2" ht="15" thickBot="1" x14ac:dyDescent="0.35">
      <c r="A10" s="12" t="s">
        <v>9</v>
      </c>
      <c r="B10" s="7">
        <v>1500</v>
      </c>
    </row>
    <row r="11" spans="1:2" ht="15" thickBot="1" x14ac:dyDescent="0.35">
      <c r="A11" s="13" t="s">
        <v>10</v>
      </c>
      <c r="B11" s="8">
        <f>SUM(B12)</f>
        <v>1000</v>
      </c>
    </row>
    <row r="12" spans="1:2" ht="15" thickBot="1" x14ac:dyDescent="0.35">
      <c r="A12" s="12" t="s">
        <v>11</v>
      </c>
      <c r="B12" s="9">
        <v>1000</v>
      </c>
    </row>
    <row r="13" spans="1:2" ht="15" thickBot="1" x14ac:dyDescent="0.35">
      <c r="A13" s="13" t="s">
        <v>12</v>
      </c>
      <c r="B13" s="4">
        <f>SUM(B14:B17)</f>
        <v>60000</v>
      </c>
    </row>
    <row r="14" spans="1:2" x14ac:dyDescent="0.3">
      <c r="A14" s="12" t="s">
        <v>13</v>
      </c>
      <c r="B14" s="6">
        <v>2000</v>
      </c>
    </row>
    <row r="15" spans="1:2" x14ac:dyDescent="0.3">
      <c r="A15" s="12" t="s">
        <v>14</v>
      </c>
      <c r="B15" s="14">
        <v>50000</v>
      </c>
    </row>
    <row r="16" spans="1:2" x14ac:dyDescent="0.3">
      <c r="A16" s="12" t="s">
        <v>15</v>
      </c>
      <c r="B16" s="14">
        <v>5000</v>
      </c>
    </row>
    <row r="17" spans="1:2" ht="15" thickBot="1" x14ac:dyDescent="0.35">
      <c r="A17" s="12" t="s">
        <v>16</v>
      </c>
      <c r="B17" s="7">
        <v>3000</v>
      </c>
    </row>
    <row r="18" spans="1:2" ht="15" thickBot="1" x14ac:dyDescent="0.35">
      <c r="A18" s="13" t="s">
        <v>17</v>
      </c>
      <c r="B18" s="8">
        <f>SUM(B19:B20)</f>
        <v>1800</v>
      </c>
    </row>
    <row r="19" spans="1:2" x14ac:dyDescent="0.3">
      <c r="A19" s="12" t="s">
        <v>18</v>
      </c>
      <c r="B19" s="6">
        <v>1500</v>
      </c>
    </row>
    <row r="20" spans="1:2" ht="15" thickBot="1" x14ac:dyDescent="0.35">
      <c r="A20" s="12" t="s">
        <v>19</v>
      </c>
      <c r="B20" s="7">
        <v>300</v>
      </c>
    </row>
    <row r="21" spans="1:2" ht="15" thickBot="1" x14ac:dyDescent="0.35">
      <c r="A21" s="13" t="s">
        <v>20</v>
      </c>
      <c r="B21" s="8">
        <f>SUM(B22:B23)</f>
        <v>10000</v>
      </c>
    </row>
    <row r="22" spans="1:2" x14ac:dyDescent="0.3">
      <c r="A22" s="12" t="s">
        <v>21</v>
      </c>
      <c r="B22" s="6">
        <v>4500</v>
      </c>
    </row>
    <row r="23" spans="1:2" ht="15" thickBot="1" x14ac:dyDescent="0.35">
      <c r="A23" s="12" t="s">
        <v>22</v>
      </c>
      <c r="B23" s="7">
        <v>5500</v>
      </c>
    </row>
    <row r="24" spans="1:2" ht="15" thickBot="1" x14ac:dyDescent="0.35">
      <c r="A24" s="13" t="s">
        <v>23</v>
      </c>
      <c r="B24" s="8">
        <f>SUM(B25:B28)</f>
        <v>8500</v>
      </c>
    </row>
    <row r="25" spans="1:2" x14ac:dyDescent="0.3">
      <c r="A25" s="12" t="s">
        <v>24</v>
      </c>
      <c r="B25" s="6">
        <v>4000</v>
      </c>
    </row>
    <row r="26" spans="1:2" x14ac:dyDescent="0.3">
      <c r="A26" s="11" t="s">
        <v>25</v>
      </c>
      <c r="B26" s="6">
        <v>0</v>
      </c>
    </row>
    <row r="27" spans="1:2" x14ac:dyDescent="0.3">
      <c r="A27" s="12" t="s">
        <v>26</v>
      </c>
      <c r="B27" s="14">
        <v>3500</v>
      </c>
    </row>
    <row r="28" spans="1:2" ht="15" thickBot="1" x14ac:dyDescent="0.35">
      <c r="A28" s="12" t="s">
        <v>27</v>
      </c>
      <c r="B28" s="7">
        <v>1000</v>
      </c>
    </row>
    <row r="29" spans="1:2" ht="15" thickBot="1" x14ac:dyDescent="0.35">
      <c r="A29" s="13" t="s">
        <v>28</v>
      </c>
      <c r="B29" s="8">
        <f>SUM(B30:B33)</f>
        <v>36000</v>
      </c>
    </row>
    <row r="30" spans="1:2" x14ac:dyDescent="0.3">
      <c r="A30" s="12" t="s">
        <v>29</v>
      </c>
      <c r="B30" s="6">
        <v>2000</v>
      </c>
    </row>
    <row r="31" spans="1:2" x14ac:dyDescent="0.3">
      <c r="A31" s="12" t="s">
        <v>30</v>
      </c>
      <c r="B31" s="6">
        <v>30000</v>
      </c>
    </row>
    <row r="32" spans="1:2" x14ac:dyDescent="0.3">
      <c r="A32" s="12" t="s">
        <v>31</v>
      </c>
      <c r="B32" s="14">
        <v>2000</v>
      </c>
    </row>
    <row r="33" spans="1:2" ht="15" thickBot="1" x14ac:dyDescent="0.35">
      <c r="A33" s="12" t="s">
        <v>32</v>
      </c>
      <c r="B33" s="7">
        <v>2000</v>
      </c>
    </row>
    <row r="34" spans="1:2" ht="15" thickBot="1" x14ac:dyDescent="0.35">
      <c r="A34" s="13" t="s">
        <v>33</v>
      </c>
      <c r="B34" s="8">
        <f>SUM(B35)</f>
        <v>10000</v>
      </c>
    </row>
    <row r="35" spans="1:2" ht="15" thickBot="1" x14ac:dyDescent="0.35">
      <c r="A35" s="12" t="s">
        <v>34</v>
      </c>
      <c r="B35" s="9">
        <v>10000</v>
      </c>
    </row>
    <row r="36" spans="1:2" ht="15" thickBot="1" x14ac:dyDescent="0.35">
      <c r="A36" s="13" t="s">
        <v>35</v>
      </c>
      <c r="B36" s="8">
        <f>SUM(B37:B39)</f>
        <v>2200</v>
      </c>
    </row>
    <row r="37" spans="1:2" x14ac:dyDescent="0.3">
      <c r="A37" s="12" t="s">
        <v>36</v>
      </c>
      <c r="B37" s="6">
        <v>1000</v>
      </c>
    </row>
    <row r="38" spans="1:2" x14ac:dyDescent="0.3">
      <c r="A38" s="12" t="s">
        <v>37</v>
      </c>
      <c r="B38" s="14">
        <v>500</v>
      </c>
    </row>
    <row r="39" spans="1:2" ht="15" thickBot="1" x14ac:dyDescent="0.35">
      <c r="A39" s="12" t="s">
        <v>38</v>
      </c>
      <c r="B39" s="7">
        <v>700</v>
      </c>
    </row>
    <row r="40" spans="1:2" ht="15" thickBot="1" x14ac:dyDescent="0.35">
      <c r="A40" s="13" t="s">
        <v>39</v>
      </c>
      <c r="B40" s="8">
        <f>SUM(B41)</f>
        <v>4000</v>
      </c>
    </row>
    <row r="41" spans="1:2" ht="15" thickBot="1" x14ac:dyDescent="0.35">
      <c r="A41" s="12" t="s">
        <v>39</v>
      </c>
      <c r="B41" s="9">
        <v>4000</v>
      </c>
    </row>
    <row r="42" spans="1:2" ht="15" thickBot="1" x14ac:dyDescent="0.35">
      <c r="A42" s="13" t="s">
        <v>40</v>
      </c>
      <c r="B42" s="4">
        <f>SUM(B43:B45)</f>
        <v>16060000</v>
      </c>
    </row>
    <row r="43" spans="1:2" x14ac:dyDescent="0.3">
      <c r="A43" s="12" t="s">
        <v>41</v>
      </c>
      <c r="B43" s="16">
        <v>14500000</v>
      </c>
    </row>
    <row r="44" spans="1:2" x14ac:dyDescent="0.3">
      <c r="A44" s="12" t="s">
        <v>42</v>
      </c>
      <c r="B44" s="14">
        <v>650000</v>
      </c>
    </row>
    <row r="45" spans="1:2" ht="15" thickBot="1" x14ac:dyDescent="0.35">
      <c r="A45" s="12" t="s">
        <v>43</v>
      </c>
      <c r="B45" s="7">
        <v>910000</v>
      </c>
    </row>
    <row r="46" spans="1:2" ht="15" thickBot="1" x14ac:dyDescent="0.35">
      <c r="A46" s="17" t="s">
        <v>44</v>
      </c>
      <c r="B46" s="8">
        <f>SUM(B47:B48)</f>
        <v>155000</v>
      </c>
    </row>
    <row r="47" spans="1:2" x14ac:dyDescent="0.3">
      <c r="A47" s="18" t="s">
        <v>44</v>
      </c>
      <c r="B47" s="6">
        <v>140000</v>
      </c>
    </row>
    <row r="48" spans="1:2" x14ac:dyDescent="0.3">
      <c r="A48" s="18" t="s">
        <v>45</v>
      </c>
      <c r="B48" s="14">
        <v>15000</v>
      </c>
    </row>
    <row r="49" spans="1:2" ht="18" x14ac:dyDescent="0.35">
      <c r="A49" s="19" t="s">
        <v>46</v>
      </c>
      <c r="B49" s="20">
        <f>+B3+B6+B8+B11+B13+B18+B21+B24+B29+B34+B36+B40+B42+B46</f>
        <v>17570500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 2014</vt:lpstr>
      <vt:lpstr>REAL 2015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Garcia Castells</dc:creator>
  <cp:lastModifiedBy>Maria Fernanda Ramirez</cp:lastModifiedBy>
  <cp:lastPrinted>2014-10-29T17:05:02Z</cp:lastPrinted>
  <dcterms:created xsi:type="dcterms:W3CDTF">2013-10-09T19:45:58Z</dcterms:created>
  <dcterms:modified xsi:type="dcterms:W3CDTF">2016-11-18T15:30:55Z</dcterms:modified>
</cp:coreProperties>
</file>