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ernanda.ramirez\Desktop\Fer IIEG\Frontera\31 Edo. Flujos de Efectivo\"/>
    </mc:Choice>
  </mc:AlternateContent>
  <bookViews>
    <workbookView xWindow="0" yWindow="0" windowWidth="16368" windowHeight="4020" tabRatio="500"/>
  </bookViews>
  <sheets>
    <sheet name="FLUJO" sheetId="1" r:id="rId1"/>
    <sheet name="DATOS PARA 2015" sheetId="3" r:id="rId2"/>
    <sheet name="DATOS PARA 2014" sheetId="2" r:id="rId3"/>
  </sheets>
  <calcPr calcId="152511"/>
</workbook>
</file>

<file path=xl/calcChain.xml><?xml version="1.0" encoding="utf-8"?>
<calcChain xmlns="http://schemas.openxmlformats.org/spreadsheetml/2006/main">
  <c r="L91" i="1" l="1"/>
  <c r="L89" i="1"/>
  <c r="L85" i="1"/>
  <c r="L77" i="1" s="1"/>
  <c r="L101" i="1" s="1"/>
  <c r="L57" i="1"/>
  <c r="L67" i="1"/>
  <c r="L65" i="1"/>
  <c r="L73" i="1" s="1"/>
  <c r="G39" i="2"/>
  <c r="F38" i="2"/>
  <c r="G31" i="2"/>
  <c r="F29" i="2"/>
  <c r="F27" i="2"/>
  <c r="F14" i="2"/>
  <c r="F42" i="2"/>
  <c r="E42" i="2"/>
  <c r="E37" i="2"/>
  <c r="E35" i="2"/>
  <c r="E33" i="2"/>
  <c r="E30" i="2"/>
  <c r="E26" i="2"/>
  <c r="E18" i="2"/>
  <c r="E16" i="2"/>
  <c r="G16" i="2" s="1"/>
  <c r="E15" i="2"/>
  <c r="C4" i="2"/>
  <c r="G20" i="2"/>
  <c r="G19" i="2"/>
  <c r="L35" i="1"/>
  <c r="J35" i="1"/>
  <c r="L11" i="1"/>
  <c r="L53" i="1" s="1"/>
  <c r="J77" i="1"/>
  <c r="J91" i="1"/>
  <c r="J99" i="1"/>
  <c r="J89" i="1" s="1"/>
  <c r="J101" i="1" s="1"/>
  <c r="J103" i="1" s="1"/>
  <c r="J107" i="1" s="1"/>
  <c r="J57" i="1"/>
  <c r="J67" i="1"/>
  <c r="J65" i="1"/>
  <c r="J11" i="1"/>
  <c r="C5" i="3"/>
  <c r="G40" i="3"/>
  <c r="F39" i="3"/>
  <c r="G32" i="3"/>
  <c r="G30" i="3"/>
  <c r="F29" i="3"/>
  <c r="F43" i="3"/>
  <c r="G28" i="3"/>
  <c r="G21" i="3"/>
  <c r="G20" i="3"/>
  <c r="G16" i="3"/>
  <c r="G15" i="3"/>
  <c r="G43" i="3" s="1"/>
  <c r="D23" i="3"/>
  <c r="E25" i="2"/>
  <c r="G15" i="2"/>
  <c r="G42" i="2" s="1"/>
  <c r="J73" i="1"/>
  <c r="J53" i="1"/>
  <c r="G44" i="3" l="1"/>
  <c r="G43" i="2"/>
  <c r="L103" i="1"/>
  <c r="L107" i="1" s="1"/>
  <c r="E13" i="2"/>
  <c r="E12" i="2" s="1"/>
  <c r="E22" i="2"/>
</calcChain>
</file>

<file path=xl/sharedStrings.xml><?xml version="1.0" encoding="utf-8"?>
<sst xmlns="http://schemas.openxmlformats.org/spreadsheetml/2006/main" count="130" uniqueCount="91">
  <si>
    <t>Presidencia Municipal de Frontera, Coahuila</t>
  </si>
  <si>
    <t>Estado de Flujo de Efectivo</t>
  </si>
  <si>
    <t>Del 1 de enero al 30 de junio de 2015</t>
  </si>
  <si>
    <t>FLUJO DE EFECTIVO DE LAS ACTIVIDADES DE GESTION</t>
  </si>
  <si>
    <t xml:space="preserve">          ORIGEN</t>
  </si>
  <si>
    <t xml:space="preserve">                    IMPUESTOS</t>
  </si>
  <si>
    <t xml:space="preserve">                    CUOTAS Y APORTACIONES DE SEGURIDAD SOCIAL</t>
  </si>
  <si>
    <t xml:space="preserve">                    CONTRIBUCIONES DE MEJORAS</t>
  </si>
  <si>
    <t xml:space="preserve">                    DERECHOS</t>
  </si>
  <si>
    <t xml:space="preserve">                    PRODUCTOS DE TIPO CORRIENTE</t>
  </si>
  <si>
    <t xml:space="preserve">                    APROVECHAMIENTOS DE TIPO CORRIENTE</t>
  </si>
  <si>
    <t xml:space="preserve">                    INGRESOS POR VENTAS DE BIENES Y SERVICIOS PRODUCIDOS EN ESTABLECIMIENTOS DEL GOBIERNO</t>
  </si>
  <si>
    <t xml:space="preserve">                    OTRAS CONTRIBUCIONES CAUSADAS EN EJERCICIOS ANTERIORES</t>
  </si>
  <si>
    <t xml:space="preserve">                    PARTICIPACIONES Y APORTACIONES</t>
  </si>
  <si>
    <t xml:space="preserve">                    TRANSFERENCIAS, ASIGNACIONES Y SUBSIDIOS Y OTRAS AYUDAS</t>
  </si>
  <si>
    <t xml:space="preserve">                    OTROS INGRESOS Y BENEFICIOS</t>
  </si>
  <si>
    <t xml:space="preserve">          APLICACIÓN</t>
  </si>
  <si>
    <t xml:space="preserve">                    SERVICIOS PERSONALES</t>
  </si>
  <si>
    <t xml:space="preserve">                    MATERIALES Y SUMINISTROS</t>
  </si>
  <si>
    <t xml:space="preserve">                    SERVICIOS GENERALES</t>
  </si>
  <si>
    <t>FLUJOS NETOS DE EFECTIVO POR ACTIVIDADES DE OPERACIÓN</t>
  </si>
  <si>
    <t>FLUJO DE EFECTIVO DE LAS ACTIVIDADES DE INVERSIÓN</t>
  </si>
  <si>
    <t xml:space="preserve">                    CONTRIBUCIONES DE CAPITAL</t>
  </si>
  <si>
    <t xml:space="preserve">                    VENTA DE ACTIVOS FISICOS</t>
  </si>
  <si>
    <t xml:space="preserve">                    OTROS</t>
  </si>
  <si>
    <t xml:space="preserve">                    BIENES INMUEBLES Y MUEBLES</t>
  </si>
  <si>
    <t xml:space="preserve">                    CONSTRUCCIONES EN PROCESO (OBRA PÚBLICA)</t>
  </si>
  <si>
    <t>FLUJOS NETOS DE EFECTIVO POR ACTIVIDADES DE INVERSIÓN</t>
  </si>
  <si>
    <t>FLUJO DE EFECTIVO DE LAS ACTIVIDADES DE FINANCIAMIENTO</t>
  </si>
  <si>
    <t xml:space="preserve">                    ENDEUDAMIENTO NETO</t>
  </si>
  <si>
    <t xml:space="preserve">                    INTERNO</t>
  </si>
  <si>
    <t xml:space="preserve">                    EXTERNO</t>
  </si>
  <si>
    <t xml:space="preserve">                    INCREMENTO DE OTROS PASIVOS</t>
  </si>
  <si>
    <t xml:space="preserve">                    DISMINUCIÓN DE ACTIVOS FINANCIEROS</t>
  </si>
  <si>
    <t xml:space="preserve">                    INCREMENTO DE ACTIVOS FINANCIEROS</t>
  </si>
  <si>
    <t xml:space="preserve">                    SERVICIOS DE LA DEUDA</t>
  </si>
  <si>
    <t xml:space="preserve">                    DISMINUCIÓN DE OTROS PASIVOS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</si>
  <si>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</si>
  <si>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</si>
  <si>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</si>
  <si>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</si>
  <si>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NOTAS</t>
  </si>
  <si>
    <t>AMADOR MORENO LOPEZ</t>
  </si>
  <si>
    <t>DARIO CASTELLANOS ROBLES</t>
  </si>
  <si>
    <t>GERARDO CASTRO GARCIA</t>
  </si>
  <si>
    <t>MIGUEL ANGEL NORIEGA DEL VALLE</t>
  </si>
  <si>
    <t>SANDRA LUZ PERALES PEREZ</t>
  </si>
  <si>
    <t xml:space="preserve"> </t>
  </si>
  <si>
    <t>Ctapub_EstadoFlujoDeEfectivo.rpt</t>
  </si>
  <si>
    <t>06-sep-2015</t>
  </si>
  <si>
    <t xml:space="preserve"> ACTIVO</t>
  </si>
  <si>
    <t xml:space="preserve"> PASIVO</t>
  </si>
  <si>
    <t xml:space="preserve">  ACTIVO CIRCULANTE</t>
  </si>
  <si>
    <t xml:space="preserve">  PASIVO CIRCULANTE</t>
  </si>
  <si>
    <t xml:space="preserve">   EFECTIVO Y EQUIVALENTES</t>
  </si>
  <si>
    <t xml:space="preserve">   CUENTAS POR PAGAR A CORTO PLAZO</t>
  </si>
  <si>
    <t xml:space="preserve">   DERECHOS A RECIBIR EFECTIVO O EQUIVALENTES</t>
  </si>
  <si>
    <t xml:space="preserve">   PORCIÓN A CORTO PLAZO DE LA DEUDA PÚBLICA A LARGO PLAZO</t>
  </si>
  <si>
    <t xml:space="preserve">   DERECHOS A RECIBIR BIENES O SERVICIOS</t>
  </si>
  <si>
    <t xml:space="preserve">   CUENTAS POR PAGAR ACUMULADAS</t>
  </si>
  <si>
    <t xml:space="preserve">   ALMACENES</t>
  </si>
  <si>
    <t xml:space="preserve">  PASIVO NO CIRCULANTE</t>
  </si>
  <si>
    <t xml:space="preserve">  ACTIVO NO CIRCULANTE</t>
  </si>
  <si>
    <t xml:space="preserve">   DEUDA PÚBLICA A LARGO PLAZO</t>
  </si>
  <si>
    <t xml:space="preserve">   BIENES INMUEBLES, INFRAESTRUCTURA Y CONSTRUCCIONES EN PROCESO</t>
  </si>
  <si>
    <t xml:space="preserve"> HACIENDA PÚBLICA/ PATRIMONIO</t>
  </si>
  <si>
    <t xml:space="preserve">   BIENES MUEBLES</t>
  </si>
  <si>
    <t xml:space="preserve">  PATRIMONIO CONTRIBUIDO</t>
  </si>
  <si>
    <t xml:space="preserve">   APORTACIONES</t>
  </si>
  <si>
    <t xml:space="preserve">  PATRIMONIO GENERADO</t>
  </si>
  <si>
    <t xml:space="preserve">   RESULTADOS DEL EJERCICIO: (AHORRO/ DESAHORRO)</t>
  </si>
  <si>
    <t xml:space="preserve">   RESULTADOS DE EJERCICIOS ANTERIORES</t>
  </si>
  <si>
    <t xml:space="preserve">   RECTIFICACIONES DE RESULTADOS DE EJERCICIOS ANTERIORES</t>
  </si>
  <si>
    <t>TOTAL DE ACTIVOS</t>
  </si>
  <si>
    <t>TOTAL DE PASIVO Y HACIENDA PÚBLICA/PATRIMONIO</t>
  </si>
  <si>
    <t>ORIGEN</t>
  </si>
  <si>
    <t>APLICACIÓN</t>
  </si>
  <si>
    <t xml:space="preserve">                    INVERSION PUBLICA NO CAPITALIZABLE</t>
  </si>
  <si>
    <t>DANIEL ERNESTO JIMENEZ RODRIGUEZ</t>
  </si>
  <si>
    <t>PRESIDENTE MUNICIPAL</t>
  </si>
  <si>
    <t>TESORERO MUNICIPAL</t>
  </si>
  <si>
    <t>CONTRALOR MUNICIPAL</t>
  </si>
  <si>
    <t>REGIDOR DE HACIENDA PUBLICA</t>
  </si>
  <si>
    <t>SINDICA DE MAYORIA</t>
  </si>
  <si>
    <t>SINDICO DE MINORIA</t>
  </si>
  <si>
    <t>NGA-17</t>
  </si>
  <si>
    <t>"Bajo protesta de decir verdad declaramos que los Estados Financieros y sus notas, son razonablemente correctos y son responsabilidad del emisor."</t>
  </si>
  <si>
    <t>EFE-01</t>
  </si>
  <si>
    <t>EFE-02</t>
  </si>
  <si>
    <t>EFE-03</t>
  </si>
  <si>
    <t xml:space="preserve">                    OTRAS APLICACIONES DE OPERACIÓN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</si>
</sst>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0;0"/>
    <numFmt numFmtId="165" formatCode="[$$-80A]#,##0.00;[$$-80A]\-#,##0.00"/>
    <numFmt numFmtId="166" formatCode="&quot;$&quot;#,##0.00"/>
    <numFmt numFmtId="167" formatCode="[$$-80A]#,##0.00;\-[$$-80A]#,##0.00"/>
    <numFmt numFmtId="168" formatCode="#,##0.0"/>
  </numFmts>
  <fonts count="16" x14ac:knownFonts="1">
    <font>
      <sz val="10"/>
      <color indexed="8"/>
      <name val="ARIAL"/>
      <charset val="1"/>
    </font>
    <font>
      <sz val="18"/>
      <color indexed="8"/>
      <name val="ARIAL"/>
      <charset val="1"/>
    </font>
    <font>
      <sz val="14"/>
      <color indexed="8"/>
      <name val="Arial"/>
      <charset val="1"/>
    </font>
    <font>
      <sz val="13"/>
      <color indexed="8"/>
      <name val="ARIAL"/>
      <charset val="1"/>
    </font>
    <font>
      <b/>
      <sz val="10"/>
      <color indexed="8"/>
      <name val="ARIAL"/>
      <charset val="1"/>
    </font>
    <font>
      <b/>
      <sz val="8"/>
      <color indexed="8"/>
      <name val="ARIAL"/>
      <charset val="1"/>
    </font>
    <font>
      <sz val="8"/>
      <color indexed="8"/>
      <name val="ARIAL"/>
      <charset val="1"/>
    </font>
    <font>
      <b/>
      <sz val="12"/>
      <color indexed="8"/>
      <name val="Arial"/>
      <charset val="1"/>
    </font>
    <font>
      <b/>
      <sz val="7"/>
      <color indexed="8"/>
      <name val="Arial"/>
      <charset val="1"/>
    </font>
    <font>
      <sz val="7"/>
      <color indexed="8"/>
      <name val="ARIAL"/>
      <charset val="1"/>
    </font>
    <font>
      <b/>
      <sz val="7"/>
      <color indexed="8"/>
      <name val="ARIAL"/>
      <family val="2"/>
    </font>
    <font>
      <b/>
      <sz val="10"/>
      <color indexed="8"/>
      <name val="ARIAL"/>
      <family val="2"/>
    </font>
    <font>
      <sz val="10"/>
      <color indexed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7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top"/>
    </xf>
    <xf numFmtId="0" fontId="12" fillId="0" borderId="0">
      <alignment vertical="top"/>
    </xf>
  </cellStyleXfs>
  <cellXfs count="55">
    <xf numFmtId="0" fontId="0" fillId="0" borderId="0" xfId="0">
      <alignment vertical="top"/>
    </xf>
    <xf numFmtId="164" fontId="4" fillId="0" borderId="0" xfId="0" applyNumberFormat="1" applyFont="1" applyAlignment="1">
      <alignment horizontal="center" vertical="top" wrapText="1"/>
    </xf>
    <xf numFmtId="165" fontId="6" fillId="0" borderId="0" xfId="0" applyNumberFormat="1" applyFont="1" applyAlignment="1">
      <alignment horizontal="right" vertical="top" wrapText="1"/>
    </xf>
    <xf numFmtId="0" fontId="4" fillId="0" borderId="0" xfId="0" applyFont="1" applyAlignment="1">
      <alignment horizontal="left" vertical="top" wrapText="1" readingOrder="1"/>
    </xf>
    <xf numFmtId="1" fontId="4" fillId="0" borderId="0" xfId="0" applyNumberFormat="1" applyFont="1" applyAlignment="1">
      <alignment horizontal="right" vertical="top" wrapText="1"/>
    </xf>
    <xf numFmtId="0" fontId="0" fillId="0" borderId="0" xfId="0" applyBorder="1">
      <alignment vertical="top"/>
    </xf>
    <xf numFmtId="165" fontId="10" fillId="0" borderId="1" xfId="0" applyNumberFormat="1" applyFont="1" applyBorder="1" applyAlignment="1">
      <alignment horizontal="right" vertical="top" wrapText="1"/>
    </xf>
    <xf numFmtId="4" fontId="0" fillId="0" borderId="0" xfId="0" applyNumberFormat="1">
      <alignment vertical="top"/>
    </xf>
    <xf numFmtId="0" fontId="12" fillId="0" borderId="0" xfId="0" applyFont="1">
      <alignment vertical="top"/>
    </xf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left" vertical="top" wrapText="1" readingOrder="1"/>
    </xf>
    <xf numFmtId="4" fontId="10" fillId="0" borderId="0" xfId="0" applyNumberFormat="1" applyFont="1" applyAlignment="1">
      <alignment vertical="top" wrapText="1"/>
    </xf>
    <xf numFmtId="4" fontId="9" fillId="0" borderId="0" xfId="0" applyNumberFormat="1" applyFont="1" applyAlignment="1">
      <alignment vertical="top" wrapText="1"/>
    </xf>
    <xf numFmtId="1" fontId="4" fillId="0" borderId="0" xfId="0" applyNumberFormat="1" applyFont="1" applyAlignment="1">
      <alignment vertical="top" wrapText="1"/>
    </xf>
    <xf numFmtId="0" fontId="9" fillId="0" borderId="0" xfId="0" applyFont="1" applyAlignment="1">
      <alignment vertical="top" wrapText="1" readingOrder="2"/>
    </xf>
    <xf numFmtId="0" fontId="8" fillId="0" borderId="0" xfId="0" applyFont="1" applyAlignment="1">
      <alignment vertical="top" wrapText="1" readingOrder="2"/>
    </xf>
    <xf numFmtId="0" fontId="8" fillId="0" borderId="0" xfId="0" applyFont="1" applyAlignment="1">
      <alignment vertical="top" wrapText="1" readingOrder="1"/>
    </xf>
    <xf numFmtId="165" fontId="10" fillId="0" borderId="1" xfId="0" applyNumberFormat="1" applyFont="1" applyBorder="1" applyAlignment="1">
      <alignment vertical="top" wrapText="1"/>
    </xf>
    <xf numFmtId="0" fontId="7" fillId="0" borderId="0" xfId="0" applyFont="1" applyAlignment="1">
      <alignment vertical="top" wrapText="1" readingOrder="1"/>
    </xf>
    <xf numFmtId="4" fontId="10" fillId="0" borderId="2" xfId="0" applyNumberFormat="1" applyFont="1" applyBorder="1" applyAlignment="1">
      <alignment vertical="top" wrapText="1"/>
    </xf>
    <xf numFmtId="0" fontId="13" fillId="0" borderId="0" xfId="0" applyFont="1" applyAlignment="1">
      <alignment horizontal="left" vertical="top" wrapText="1"/>
    </xf>
    <xf numFmtId="165" fontId="6" fillId="0" borderId="0" xfId="0" applyNumberFormat="1" applyFont="1" applyAlignment="1">
      <alignment vertical="top" wrapText="1"/>
    </xf>
    <xf numFmtId="164" fontId="4" fillId="0" borderId="0" xfId="0" applyNumberFormat="1" applyFont="1" applyAlignment="1">
      <alignment vertical="top" wrapText="1"/>
    </xf>
    <xf numFmtId="166" fontId="13" fillId="0" borderId="0" xfId="0" applyNumberFormat="1" applyFont="1">
      <alignment vertical="top"/>
    </xf>
    <xf numFmtId="166" fontId="13" fillId="0" borderId="0" xfId="0" applyNumberFormat="1" applyFont="1" applyAlignment="1">
      <alignment vertical="top" wrapText="1"/>
    </xf>
    <xf numFmtId="166" fontId="14" fillId="0" borderId="0" xfId="0" applyNumberFormat="1" applyFont="1">
      <alignment vertical="top"/>
    </xf>
    <xf numFmtId="165" fontId="14" fillId="0" borderId="0" xfId="0" applyNumberFormat="1" applyFont="1" applyAlignment="1">
      <alignment vertical="top" wrapText="1"/>
    </xf>
    <xf numFmtId="165" fontId="13" fillId="0" borderId="0" xfId="0" applyNumberFormat="1" applyFont="1" applyAlignment="1">
      <alignment vertical="top" wrapText="1"/>
    </xf>
    <xf numFmtId="167" fontId="14" fillId="0" borderId="2" xfId="0" applyNumberFormat="1" applyFont="1" applyBorder="1">
      <alignment vertical="top"/>
    </xf>
    <xf numFmtId="165" fontId="14" fillId="0" borderId="0" xfId="0" applyNumberFormat="1" applyFont="1">
      <alignment vertical="top"/>
    </xf>
    <xf numFmtId="4" fontId="14" fillId="0" borderId="2" xfId="0" applyNumberFormat="1" applyFont="1" applyBorder="1">
      <alignment vertical="top"/>
    </xf>
    <xf numFmtId="4" fontId="14" fillId="0" borderId="0" xfId="0" applyNumberFormat="1" applyFont="1">
      <alignment vertical="top"/>
    </xf>
    <xf numFmtId="165" fontId="13" fillId="0" borderId="0" xfId="0" applyNumberFormat="1" applyFont="1" applyAlignment="1">
      <alignment horizontal="right" vertical="top" wrapText="1"/>
    </xf>
    <xf numFmtId="0" fontId="13" fillId="0" borderId="0" xfId="0" applyFont="1" applyAlignment="1">
      <alignment vertical="top" wrapText="1"/>
    </xf>
    <xf numFmtId="4" fontId="15" fillId="0" borderId="0" xfId="0" applyNumberFormat="1" applyFont="1" applyAlignment="1">
      <alignment vertical="top" wrapText="1"/>
    </xf>
    <xf numFmtId="167" fontId="0" fillId="0" borderId="0" xfId="0" applyNumberFormat="1">
      <alignment vertical="top"/>
    </xf>
    <xf numFmtId="0" fontId="6" fillId="0" borderId="3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0" fillId="0" borderId="4" xfId="0" applyBorder="1">
      <alignment vertical="top"/>
    </xf>
    <xf numFmtId="0" fontId="12" fillId="0" borderId="0" xfId="1">
      <alignment vertical="top"/>
    </xf>
    <xf numFmtId="0" fontId="11" fillId="0" borderId="0" xfId="1" applyFont="1">
      <alignment vertical="top"/>
    </xf>
    <xf numFmtId="0" fontId="13" fillId="0" borderId="0" xfId="1" applyFont="1" applyAlignment="1">
      <alignment vertical="top" wrapText="1" readingOrder="1"/>
    </xf>
    <xf numFmtId="164" fontId="11" fillId="0" borderId="0" xfId="0" applyNumberFormat="1" applyFont="1" applyAlignment="1">
      <alignment horizontal="center" vertical="top" wrapText="1"/>
    </xf>
    <xf numFmtId="168" fontId="0" fillId="0" borderId="0" xfId="0" applyNumberFormat="1">
      <alignment vertical="top"/>
    </xf>
    <xf numFmtId="0" fontId="13" fillId="0" borderId="0" xfId="0" applyFont="1" applyAlignment="1">
      <alignment horizontal="left" vertical="top" wrapText="1"/>
    </xf>
    <xf numFmtId="0" fontId="6" fillId="0" borderId="3" xfId="0" applyFont="1" applyBorder="1" applyAlignment="1">
      <alignment horizontal="center" vertical="top" wrapText="1"/>
    </xf>
    <xf numFmtId="0" fontId="14" fillId="0" borderId="0" xfId="0" applyFont="1" applyBorder="1" applyAlignment="1">
      <alignment horizontal="center"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right" vertical="top" wrapText="1"/>
    </xf>
    <xf numFmtId="0" fontId="13" fillId="0" borderId="0" xfId="1" applyFont="1" applyAlignment="1">
      <alignment horizontal="center" vertical="top" wrapText="1" readingOrder="1"/>
    </xf>
    <xf numFmtId="0" fontId="6" fillId="0" borderId="0" xfId="0" applyFont="1" applyBorder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top" wrapText="1" readingOrder="1"/>
    </xf>
    <xf numFmtId="0" fontId="3" fillId="0" borderId="0" xfId="0" applyFont="1" applyAlignment="1">
      <alignment horizontal="center" vertical="top" wrapText="1"/>
    </xf>
  </cellXfs>
  <cellStyles count="2">
    <cellStyle name="Normal" xfId="0" builtinId="0"/>
    <cellStyle name="Normal 3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999999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129540</xdr:colOff>
      <xdr:row>0</xdr:row>
      <xdr:rowOff>45720</xdr:rowOff>
    </xdr:from>
    <xdr:to>
      <xdr:col>6</xdr:col>
      <xdr:colOff>281940</xdr:colOff>
      <xdr:row>6</xdr:row>
      <xdr:rowOff>83820</xdr:rowOff>
    </xdr:to>
    <xdr:pic>
      <xdr:nvPicPr>
        <xdr:cNvPr id="1046" name="1 Imagen" descr="E:\logounidos\untitled.pn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3860" y="45720"/>
          <a:ext cx="1790700" cy="1333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O122"/>
  <sheetViews>
    <sheetView showGridLines="0" tabSelected="1" showOutlineSymbols="0" workbookViewId="0">
      <selection activeCell="Q46" sqref="Q46"/>
    </sheetView>
  </sheetViews>
  <sheetFormatPr baseColWidth="10" defaultColWidth="6.88671875" defaultRowHeight="12.75" customHeight="1" x14ac:dyDescent="0.25"/>
  <cols>
    <col min="1" max="1" width="1.109375" customWidth="1"/>
    <col min="2" max="2" width="2.88671875" customWidth="1"/>
    <col min="3" max="3" width="10.33203125" customWidth="1"/>
    <col min="4" max="4" width="11.33203125" customWidth="1"/>
    <col min="5" max="6" width="1.109375" customWidth="1"/>
    <col min="7" max="7" width="10.33203125" customWidth="1"/>
    <col min="8" max="8" width="28.5546875" customWidth="1"/>
    <col min="9" max="9" width="2.33203125" customWidth="1"/>
    <col min="10" max="10" width="13.33203125" customWidth="1"/>
    <col min="11" max="11" width="9.5546875" customWidth="1"/>
    <col min="12" max="12" width="17.109375" customWidth="1"/>
    <col min="13" max="14" width="1.109375" customWidth="1"/>
    <col min="17" max="17" width="14" customWidth="1"/>
  </cols>
  <sheetData>
    <row r="1" spans="3:12" ht="12" customHeight="1" x14ac:dyDescent="0.25"/>
    <row r="2" spans="3:12" ht="23.25" customHeight="1" x14ac:dyDescent="0.25">
      <c r="G2" s="52" t="s">
        <v>0</v>
      </c>
      <c r="H2" s="52"/>
      <c r="I2" s="52"/>
      <c r="J2" s="52"/>
      <c r="K2" s="52"/>
      <c r="L2" s="52"/>
    </row>
    <row r="3" spans="3:12" ht="20.25" customHeight="1" x14ac:dyDescent="0.25">
      <c r="G3" s="53" t="s">
        <v>1</v>
      </c>
      <c r="H3" s="53"/>
      <c r="I3" s="53"/>
      <c r="J3" s="53"/>
      <c r="K3" s="53"/>
    </row>
    <row r="4" spans="3:12" ht="6.75" customHeight="1" x14ac:dyDescent="0.25"/>
    <row r="5" spans="3:12" ht="20.25" customHeight="1" x14ac:dyDescent="0.25">
      <c r="G5" s="54" t="s">
        <v>2</v>
      </c>
      <c r="H5" s="54"/>
      <c r="I5" s="54"/>
      <c r="J5" s="54"/>
      <c r="K5" s="54"/>
    </row>
    <row r="6" spans="3:12" ht="21" customHeight="1" x14ac:dyDescent="0.25"/>
    <row r="7" spans="3:12" ht="14.25" customHeight="1" x14ac:dyDescent="0.25">
      <c r="J7" s="22">
        <v>2015</v>
      </c>
      <c r="K7" s="42" t="s">
        <v>41</v>
      </c>
      <c r="L7" s="1">
        <v>2014</v>
      </c>
    </row>
    <row r="8" spans="3:12" ht="6" customHeight="1" x14ac:dyDescent="0.25"/>
    <row r="9" spans="3:12" ht="13.5" customHeight="1" x14ac:dyDescent="0.25">
      <c r="C9" s="51" t="s">
        <v>3</v>
      </c>
      <c r="D9" s="51"/>
      <c r="E9" s="51"/>
      <c r="F9" s="51"/>
      <c r="G9" s="51"/>
      <c r="H9" s="51"/>
    </row>
    <row r="10" spans="3:12" ht="6" customHeight="1" x14ac:dyDescent="0.25"/>
    <row r="11" spans="3:12" ht="13.5" customHeight="1" x14ac:dyDescent="0.25">
      <c r="C11" s="51" t="s">
        <v>4</v>
      </c>
      <c r="D11" s="51"/>
      <c r="E11" s="51"/>
      <c r="F11" s="51"/>
      <c r="G11" s="51"/>
      <c r="H11" s="51"/>
      <c r="J11" s="25">
        <f>SUM(J13:J33)</f>
        <v>102335559.52</v>
      </c>
      <c r="L11" s="25">
        <f>SUM(L13:L33)</f>
        <v>206200427.38</v>
      </c>
    </row>
    <row r="12" spans="3:12" ht="6" customHeight="1" x14ac:dyDescent="0.25">
      <c r="J12" s="23"/>
    </row>
    <row r="13" spans="3:12" ht="13.5" customHeight="1" x14ac:dyDescent="0.25">
      <c r="C13" s="44" t="s">
        <v>5</v>
      </c>
      <c r="D13" s="44"/>
      <c r="E13" s="44"/>
      <c r="F13" s="44"/>
      <c r="G13" s="44"/>
      <c r="H13" s="44"/>
      <c r="J13" s="24">
        <v>23515909.129999999</v>
      </c>
      <c r="K13" s="21"/>
      <c r="L13" s="2">
        <v>29024946.84</v>
      </c>
    </row>
    <row r="14" spans="3:12" ht="6" customHeight="1" x14ac:dyDescent="0.25">
      <c r="C14" s="8"/>
      <c r="D14" s="8"/>
      <c r="E14" s="8"/>
      <c r="F14" s="8"/>
      <c r="G14" s="8"/>
      <c r="H14" s="8"/>
      <c r="J14" s="23"/>
    </row>
    <row r="15" spans="3:12" ht="13.5" customHeight="1" x14ac:dyDescent="0.25">
      <c r="C15" s="44" t="s">
        <v>6</v>
      </c>
      <c r="D15" s="44"/>
      <c r="E15" s="44"/>
      <c r="F15" s="44"/>
      <c r="G15" s="44"/>
      <c r="H15" s="44"/>
      <c r="J15" s="24">
        <v>0</v>
      </c>
      <c r="K15" s="21"/>
      <c r="L15" s="2">
        <v>0</v>
      </c>
    </row>
    <row r="16" spans="3:12" ht="6" customHeight="1" x14ac:dyDescent="0.25">
      <c r="C16" s="8"/>
      <c r="D16" s="8"/>
      <c r="E16" s="8"/>
      <c r="F16" s="8"/>
      <c r="G16" s="8"/>
      <c r="H16" s="8"/>
      <c r="J16" s="23"/>
    </row>
    <row r="17" spans="3:12" ht="13.5" customHeight="1" x14ac:dyDescent="0.25">
      <c r="C17" s="44" t="s">
        <v>7</v>
      </c>
      <c r="D17" s="44"/>
      <c r="E17" s="44"/>
      <c r="F17" s="44"/>
      <c r="G17" s="44"/>
      <c r="H17" s="44"/>
      <c r="J17" s="23">
        <v>0</v>
      </c>
      <c r="L17" s="32">
        <v>0</v>
      </c>
    </row>
    <row r="18" spans="3:12" ht="6" customHeight="1" x14ac:dyDescent="0.25">
      <c r="C18" s="8"/>
      <c r="D18" s="8"/>
      <c r="E18" s="8"/>
      <c r="F18" s="8"/>
      <c r="G18" s="8"/>
      <c r="H18" s="8"/>
      <c r="J18" s="23"/>
    </row>
    <row r="19" spans="3:12" ht="13.5" customHeight="1" x14ac:dyDescent="0.25">
      <c r="C19" s="44" t="s">
        <v>8</v>
      </c>
      <c r="D19" s="44"/>
      <c r="E19" s="44"/>
      <c r="F19" s="44"/>
      <c r="G19" s="44"/>
      <c r="H19" s="44"/>
      <c r="J19" s="24">
        <v>7374437.71</v>
      </c>
      <c r="K19" s="21"/>
      <c r="L19" s="2">
        <v>8291139.2300000004</v>
      </c>
    </row>
    <row r="20" spans="3:12" ht="6" customHeight="1" x14ac:dyDescent="0.25">
      <c r="C20" s="8"/>
      <c r="D20" s="8"/>
      <c r="E20" s="8"/>
      <c r="F20" s="8"/>
      <c r="G20" s="8"/>
      <c r="H20" s="8"/>
      <c r="J20" s="23"/>
    </row>
    <row r="21" spans="3:12" ht="13.5" customHeight="1" x14ac:dyDescent="0.25">
      <c r="C21" s="44" t="s">
        <v>9</v>
      </c>
      <c r="D21" s="44"/>
      <c r="E21" s="44"/>
      <c r="F21" s="44"/>
      <c r="G21" s="44"/>
      <c r="H21" s="44"/>
      <c r="J21" s="23">
        <v>5369659.7800000003</v>
      </c>
      <c r="L21" s="2">
        <v>38717520.329999998</v>
      </c>
    </row>
    <row r="22" spans="3:12" ht="6" customHeight="1" x14ac:dyDescent="0.25">
      <c r="C22" s="8"/>
      <c r="D22" s="8"/>
      <c r="E22" s="8"/>
      <c r="F22" s="8"/>
      <c r="G22" s="8"/>
      <c r="H22" s="8"/>
      <c r="J22" s="23"/>
    </row>
    <row r="23" spans="3:12" ht="13.5" customHeight="1" x14ac:dyDescent="0.25">
      <c r="C23" s="44" t="s">
        <v>10</v>
      </c>
      <c r="D23" s="44"/>
      <c r="E23" s="44"/>
      <c r="F23" s="44"/>
      <c r="G23" s="44"/>
      <c r="H23" s="44"/>
      <c r="J23" s="24">
        <v>176271.9</v>
      </c>
      <c r="K23" s="21"/>
      <c r="L23" s="2">
        <v>391706.64</v>
      </c>
    </row>
    <row r="24" spans="3:12" ht="6" customHeight="1" x14ac:dyDescent="0.25">
      <c r="C24" s="8"/>
      <c r="D24" s="8"/>
      <c r="E24" s="8"/>
      <c r="F24" s="8"/>
      <c r="G24" s="8"/>
      <c r="H24" s="8"/>
      <c r="J24" s="23"/>
    </row>
    <row r="25" spans="3:12" ht="13.5" customHeight="1" x14ac:dyDescent="0.25">
      <c r="C25" s="44" t="s">
        <v>11</v>
      </c>
      <c r="D25" s="44"/>
      <c r="E25" s="44"/>
      <c r="F25" s="44"/>
      <c r="G25" s="44"/>
      <c r="H25" s="44"/>
      <c r="J25" s="24">
        <v>0</v>
      </c>
      <c r="K25" s="21"/>
      <c r="L25" s="2">
        <v>0</v>
      </c>
    </row>
    <row r="26" spans="3:12" ht="6" customHeight="1" x14ac:dyDescent="0.25">
      <c r="C26" s="8"/>
      <c r="D26" s="8"/>
      <c r="E26" s="8"/>
      <c r="F26" s="8"/>
      <c r="G26" s="8"/>
      <c r="H26" s="8"/>
      <c r="J26" s="23"/>
    </row>
    <row r="27" spans="3:12" ht="13.5" customHeight="1" x14ac:dyDescent="0.25">
      <c r="C27" s="44" t="s">
        <v>12</v>
      </c>
      <c r="D27" s="44"/>
      <c r="E27" s="44"/>
      <c r="F27" s="44"/>
      <c r="G27" s="44"/>
      <c r="H27" s="44"/>
      <c r="J27" s="24">
        <v>0</v>
      </c>
      <c r="K27" s="21"/>
      <c r="L27" s="2">
        <v>0</v>
      </c>
    </row>
    <row r="28" spans="3:12" ht="6" customHeight="1" x14ac:dyDescent="0.25">
      <c r="C28" s="8"/>
      <c r="D28" s="8"/>
      <c r="E28" s="8"/>
      <c r="F28" s="8"/>
      <c r="G28" s="8"/>
      <c r="H28" s="8"/>
      <c r="J28" s="23"/>
    </row>
    <row r="29" spans="3:12" ht="13.5" customHeight="1" x14ac:dyDescent="0.25">
      <c r="C29" s="44" t="s">
        <v>13</v>
      </c>
      <c r="D29" s="44"/>
      <c r="E29" s="44"/>
      <c r="F29" s="44"/>
      <c r="G29" s="44"/>
      <c r="H29" s="44"/>
      <c r="J29" s="24">
        <v>65899281</v>
      </c>
      <c r="K29" s="21"/>
      <c r="L29" s="2">
        <v>129775114.34</v>
      </c>
    </row>
    <row r="30" spans="3:12" ht="6" customHeight="1" x14ac:dyDescent="0.25">
      <c r="J30" s="23"/>
    </row>
    <row r="31" spans="3:12" ht="13.5" customHeight="1" x14ac:dyDescent="0.25">
      <c r="C31" s="44" t="s">
        <v>14</v>
      </c>
      <c r="D31" s="44"/>
      <c r="E31" s="44"/>
      <c r="F31" s="44"/>
      <c r="G31" s="44"/>
      <c r="H31" s="44"/>
      <c r="J31" s="24">
        <v>0</v>
      </c>
      <c r="K31" s="21"/>
      <c r="L31" s="2">
        <v>0</v>
      </c>
    </row>
    <row r="32" spans="3:12" ht="6" customHeight="1" x14ac:dyDescent="0.25">
      <c r="C32" s="8"/>
      <c r="D32" s="8"/>
      <c r="E32" s="8"/>
      <c r="F32" s="8"/>
      <c r="G32" s="8"/>
      <c r="H32" s="8"/>
      <c r="J32" s="23"/>
    </row>
    <row r="33" spans="3:14" ht="13.5" customHeight="1" x14ac:dyDescent="0.25">
      <c r="C33" s="44" t="s">
        <v>15</v>
      </c>
      <c r="D33" s="44"/>
      <c r="E33" s="44"/>
      <c r="F33" s="44"/>
      <c r="G33" s="44"/>
      <c r="H33" s="44"/>
      <c r="J33" s="24">
        <v>0</v>
      </c>
      <c r="K33" s="21"/>
      <c r="L33" s="2">
        <v>0</v>
      </c>
    </row>
    <row r="34" spans="3:14" ht="6" customHeight="1" x14ac:dyDescent="0.25"/>
    <row r="35" spans="3:14" ht="13.5" customHeight="1" x14ac:dyDescent="0.25">
      <c r="C35" s="51" t="s">
        <v>16</v>
      </c>
      <c r="D35" s="51"/>
      <c r="E35" s="51"/>
      <c r="F35" s="51"/>
      <c r="G35" s="51"/>
      <c r="H35" s="51"/>
      <c r="J35" s="26">
        <f>SUM(J37:J51)</f>
        <v>72889760.540000007</v>
      </c>
      <c r="L35" s="26">
        <f>SUM(L37:L51)</f>
        <v>200935272.72000003</v>
      </c>
    </row>
    <row r="36" spans="3:14" ht="6" customHeight="1" x14ac:dyDescent="0.25"/>
    <row r="37" spans="3:14" ht="13.5" customHeight="1" x14ac:dyDescent="0.25">
      <c r="C37" s="44" t="s">
        <v>17</v>
      </c>
      <c r="D37" s="44"/>
      <c r="E37" s="44"/>
      <c r="F37" s="44"/>
      <c r="G37" s="44"/>
      <c r="H37" s="44"/>
      <c r="J37" s="21">
        <v>42519207.130000003</v>
      </c>
      <c r="K37" s="21"/>
      <c r="L37" s="2">
        <v>77091778.049999997</v>
      </c>
    </row>
    <row r="38" spans="3:14" ht="6" customHeight="1" x14ac:dyDescent="0.25">
      <c r="C38" s="8"/>
      <c r="D38" s="8"/>
      <c r="E38" s="8"/>
      <c r="F38" s="8"/>
      <c r="G38" s="8"/>
      <c r="H38" s="8"/>
    </row>
    <row r="39" spans="3:14" ht="13.5" customHeight="1" x14ac:dyDescent="0.25">
      <c r="C39" s="44" t="s">
        <v>18</v>
      </c>
      <c r="D39" s="44"/>
      <c r="E39" s="44"/>
      <c r="F39" s="44"/>
      <c r="G39" s="44"/>
      <c r="H39" s="44"/>
      <c r="J39" s="21">
        <v>6631268.7000000002</v>
      </c>
      <c r="K39" s="21"/>
      <c r="L39" s="2">
        <v>19659625.579999998</v>
      </c>
    </row>
    <row r="40" spans="3:14" ht="6" customHeight="1" x14ac:dyDescent="0.25">
      <c r="C40" s="8"/>
      <c r="D40" s="8"/>
      <c r="E40" s="8"/>
      <c r="F40" s="8"/>
      <c r="G40" s="8"/>
      <c r="H40" s="8"/>
    </row>
    <row r="41" spans="3:14" ht="13.5" customHeight="1" x14ac:dyDescent="0.25">
      <c r="C41" s="44" t="s">
        <v>19</v>
      </c>
      <c r="D41" s="44"/>
      <c r="E41" s="44"/>
      <c r="F41" s="44"/>
      <c r="G41" s="44"/>
      <c r="H41" s="44"/>
      <c r="J41" s="21">
        <v>17359853.670000002</v>
      </c>
      <c r="K41" s="21"/>
      <c r="L41" s="2">
        <v>51368113.170000002</v>
      </c>
    </row>
    <row r="42" spans="3:14" ht="6" customHeight="1" x14ac:dyDescent="0.25">
      <c r="C42" s="8"/>
      <c r="D42" s="8"/>
      <c r="E42" s="8"/>
      <c r="F42" s="8"/>
      <c r="G42" s="8"/>
      <c r="H42" s="8"/>
    </row>
    <row r="43" spans="3:14" ht="13.5" customHeight="1" x14ac:dyDescent="0.25">
      <c r="C43" s="44" t="s">
        <v>14</v>
      </c>
      <c r="D43" s="44"/>
      <c r="E43" s="44"/>
      <c r="F43" s="44"/>
      <c r="G43" s="44"/>
      <c r="H43" s="44"/>
      <c r="J43" s="21">
        <v>5979187.4000000004</v>
      </c>
      <c r="K43" s="21"/>
      <c r="L43" s="2">
        <v>7356097.5499999998</v>
      </c>
    </row>
    <row r="44" spans="3:14" ht="3.75" customHeight="1" x14ac:dyDescent="0.25">
      <c r="C44" s="8"/>
      <c r="D44" s="8"/>
      <c r="E44" s="8"/>
      <c r="F44" s="8"/>
      <c r="G44" s="8"/>
      <c r="H44" s="8"/>
    </row>
    <row r="45" spans="3:14" ht="3" customHeight="1" x14ac:dyDescent="0.25">
      <c r="C45" s="8"/>
      <c r="D45" s="8"/>
      <c r="E45" s="8"/>
      <c r="F45" s="8"/>
      <c r="G45" s="8"/>
      <c r="H45" s="8"/>
    </row>
    <row r="46" spans="3:14" ht="13.5" customHeight="1" x14ac:dyDescent="0.25">
      <c r="C46" s="44" t="s">
        <v>13</v>
      </c>
      <c r="D46" s="44"/>
      <c r="E46" s="44"/>
      <c r="F46" s="44"/>
      <c r="G46" s="44"/>
      <c r="H46" s="44"/>
      <c r="J46" s="21">
        <v>0</v>
      </c>
      <c r="K46" s="21"/>
      <c r="L46" s="2">
        <v>0</v>
      </c>
    </row>
    <row r="47" spans="3:14" ht="4.5" customHeight="1" x14ac:dyDescent="0.25">
      <c r="C47" s="20"/>
      <c r="D47" s="20"/>
      <c r="E47" s="20"/>
      <c r="F47" s="20"/>
      <c r="G47" s="20"/>
      <c r="H47" s="20"/>
      <c r="J47" s="21"/>
      <c r="K47" s="21"/>
      <c r="L47" s="2"/>
    </row>
    <row r="48" spans="3:14" ht="13.5" customHeight="1" x14ac:dyDescent="0.25">
      <c r="C48" s="44" t="s">
        <v>77</v>
      </c>
      <c r="D48" s="44"/>
      <c r="E48" s="44"/>
      <c r="F48" s="44"/>
      <c r="G48" s="44"/>
      <c r="H48" s="44"/>
      <c r="J48" s="21">
        <v>0</v>
      </c>
      <c r="K48" s="21"/>
      <c r="L48" s="2">
        <v>45459658.369999997</v>
      </c>
      <c r="M48" s="33"/>
      <c r="N48" s="33"/>
    </row>
    <row r="49" spans="3:17" ht="3.75" customHeight="1" x14ac:dyDescent="0.25">
      <c r="C49" s="20"/>
      <c r="D49" s="20"/>
      <c r="E49" s="20"/>
      <c r="F49" s="20"/>
      <c r="G49" s="20"/>
      <c r="H49" s="20"/>
      <c r="J49" s="21"/>
      <c r="K49" s="21"/>
      <c r="L49" s="2"/>
      <c r="M49" s="33"/>
      <c r="N49" s="33"/>
    </row>
    <row r="50" spans="3:17" ht="13.5" customHeight="1" x14ac:dyDescent="0.25">
      <c r="C50" s="44" t="s">
        <v>90</v>
      </c>
      <c r="D50" s="44"/>
      <c r="E50" s="44"/>
      <c r="F50" s="44"/>
      <c r="G50" s="44"/>
      <c r="H50" s="44"/>
      <c r="J50" s="21">
        <v>400243.64</v>
      </c>
      <c r="K50" s="21"/>
      <c r="L50" s="2">
        <v>0</v>
      </c>
      <c r="M50" s="33"/>
      <c r="N50" s="33"/>
    </row>
    <row r="51" spans="3:17" ht="6" customHeight="1" x14ac:dyDescent="0.25">
      <c r="C51" s="33"/>
      <c r="D51" s="33"/>
      <c r="E51" s="33"/>
      <c r="F51" s="33"/>
      <c r="G51" s="33"/>
      <c r="H51" s="33"/>
      <c r="I51" s="33"/>
      <c r="J51" s="33"/>
      <c r="K51" s="33"/>
      <c r="L51" s="33"/>
      <c r="M51" s="33"/>
      <c r="N51" s="33"/>
    </row>
    <row r="52" spans="3:17" ht="6" customHeight="1" x14ac:dyDescent="0.25"/>
    <row r="53" spans="3:17" ht="13.5" customHeight="1" thickBot="1" x14ac:dyDescent="0.3">
      <c r="C53" s="51" t="s">
        <v>20</v>
      </c>
      <c r="D53" s="51"/>
      <c r="E53" s="51"/>
      <c r="F53" s="51"/>
      <c r="G53" s="51"/>
      <c r="H53" s="51"/>
      <c r="J53" s="28">
        <f>+J11-J35</f>
        <v>29445798.979999989</v>
      </c>
      <c r="K53" s="31" t="s">
        <v>89</v>
      </c>
      <c r="L53" s="28">
        <f>+L11-L35</f>
        <v>5265154.6599999666</v>
      </c>
      <c r="Q53" s="35"/>
    </row>
    <row r="54" spans="3:17" ht="6" customHeight="1" thickTop="1" x14ac:dyDescent="0.25"/>
    <row r="55" spans="3:17" ht="13.5" customHeight="1" x14ac:dyDescent="0.25">
      <c r="C55" s="51" t="s">
        <v>21</v>
      </c>
      <c r="D55" s="51"/>
      <c r="E55" s="51"/>
      <c r="F55" s="51"/>
      <c r="G55" s="51"/>
      <c r="H55" s="51"/>
      <c r="Q55" s="7"/>
    </row>
    <row r="56" spans="3:17" ht="6" customHeight="1" x14ac:dyDescent="0.25"/>
    <row r="57" spans="3:17" ht="13.5" customHeight="1" x14ac:dyDescent="0.25">
      <c r="C57" s="51" t="s">
        <v>4</v>
      </c>
      <c r="D57" s="51"/>
      <c r="E57" s="51"/>
      <c r="F57" s="51"/>
      <c r="G57" s="51"/>
      <c r="H57" s="51"/>
      <c r="J57" s="29">
        <f>SUM(J59:J63)</f>
        <v>0</v>
      </c>
      <c r="L57" s="29">
        <f>SUM(L59:L63)</f>
        <v>0</v>
      </c>
      <c r="Q57" s="7"/>
    </row>
    <row r="58" spans="3:17" ht="6" customHeight="1" x14ac:dyDescent="0.25"/>
    <row r="59" spans="3:17" ht="13.5" customHeight="1" x14ac:dyDescent="0.25">
      <c r="C59" s="44" t="s">
        <v>22</v>
      </c>
      <c r="D59" s="44"/>
      <c r="E59" s="44"/>
      <c r="F59" s="44"/>
      <c r="G59" s="44"/>
      <c r="H59" s="44"/>
      <c r="J59" s="21">
        <v>0</v>
      </c>
      <c r="K59" s="21"/>
      <c r="L59" s="2">
        <v>0</v>
      </c>
    </row>
    <row r="60" spans="3:17" ht="6" customHeight="1" x14ac:dyDescent="0.25">
      <c r="C60" s="8"/>
      <c r="D60" s="8"/>
      <c r="E60" s="8"/>
      <c r="F60" s="8"/>
      <c r="G60" s="8"/>
      <c r="H60" s="8"/>
    </row>
    <row r="61" spans="3:17" ht="13.5" customHeight="1" x14ac:dyDescent="0.25">
      <c r="C61" s="44" t="s">
        <v>23</v>
      </c>
      <c r="D61" s="44"/>
      <c r="E61" s="44"/>
      <c r="F61" s="44"/>
      <c r="G61" s="44"/>
      <c r="H61" s="44"/>
      <c r="J61" s="21">
        <v>0</v>
      </c>
      <c r="K61" s="21"/>
      <c r="L61" s="2">
        <v>0</v>
      </c>
    </row>
    <row r="62" spans="3:17" ht="6" customHeight="1" x14ac:dyDescent="0.25">
      <c r="C62" s="8"/>
      <c r="D62" s="8"/>
      <c r="E62" s="8"/>
      <c r="F62" s="8"/>
      <c r="G62" s="8"/>
      <c r="H62" s="8"/>
    </row>
    <row r="63" spans="3:17" ht="13.5" customHeight="1" x14ac:dyDescent="0.25">
      <c r="C63" s="44" t="s">
        <v>24</v>
      </c>
      <c r="D63" s="44"/>
      <c r="E63" s="44"/>
      <c r="F63" s="44"/>
      <c r="G63" s="44"/>
      <c r="H63" s="44"/>
      <c r="J63" s="21">
        <v>0</v>
      </c>
      <c r="K63" s="21"/>
      <c r="L63" s="2">
        <v>0</v>
      </c>
    </row>
    <row r="64" spans="3:17" ht="6" customHeight="1" x14ac:dyDescent="0.25">
      <c r="Q64" s="7"/>
    </row>
    <row r="65" spans="3:17" ht="13.5" customHeight="1" x14ac:dyDescent="0.25">
      <c r="C65" s="51" t="s">
        <v>16</v>
      </c>
      <c r="D65" s="51"/>
      <c r="E65" s="51"/>
      <c r="F65" s="51"/>
      <c r="G65" s="51"/>
      <c r="H65" s="51"/>
      <c r="J65" s="29">
        <f>SUM(J67:J71)</f>
        <v>2335801.02</v>
      </c>
      <c r="L65" s="29">
        <f>SUM(L67:L71)</f>
        <v>17405894.73</v>
      </c>
      <c r="Q65" s="7"/>
    </row>
    <row r="66" spans="3:17" ht="6" customHeight="1" x14ac:dyDescent="0.25">
      <c r="Q66" s="7"/>
    </row>
    <row r="67" spans="3:17" ht="13.5" customHeight="1" x14ac:dyDescent="0.25">
      <c r="C67" s="44" t="s">
        <v>25</v>
      </c>
      <c r="D67" s="44"/>
      <c r="E67" s="44"/>
      <c r="F67" s="44"/>
      <c r="G67" s="44"/>
      <c r="H67" s="44"/>
      <c r="J67" s="27">
        <f>1677367.2+427071.49</f>
        <v>2104438.69</v>
      </c>
      <c r="K67" s="31" t="s">
        <v>88</v>
      </c>
      <c r="L67" s="2">
        <f>10651535.15+6753796.07</f>
        <v>17405331.219999999</v>
      </c>
      <c r="Q67" s="7"/>
    </row>
    <row r="68" spans="3:17" ht="6" customHeight="1" x14ac:dyDescent="0.25">
      <c r="C68" s="8"/>
      <c r="D68" s="8"/>
      <c r="E68" s="8"/>
      <c r="F68" s="8"/>
      <c r="G68" s="8"/>
      <c r="H68" s="8"/>
      <c r="Q68" s="7"/>
    </row>
    <row r="69" spans="3:17" ht="13.5" customHeight="1" x14ac:dyDescent="0.25">
      <c r="C69" s="44" t="s">
        <v>26</v>
      </c>
      <c r="D69" s="44"/>
      <c r="E69" s="44"/>
      <c r="F69" s="44"/>
      <c r="G69" s="44"/>
      <c r="H69" s="44"/>
      <c r="J69" s="21">
        <v>0</v>
      </c>
      <c r="K69" s="21"/>
      <c r="L69" s="2">
        <v>0</v>
      </c>
      <c r="Q69" s="7"/>
    </row>
    <row r="70" spans="3:17" ht="6" customHeight="1" x14ac:dyDescent="0.25">
      <c r="C70" s="8"/>
      <c r="D70" s="8"/>
      <c r="E70" s="8"/>
      <c r="F70" s="8"/>
      <c r="G70" s="8"/>
      <c r="H70" s="8"/>
      <c r="Q70" s="7"/>
    </row>
    <row r="71" spans="3:17" ht="13.5" customHeight="1" x14ac:dyDescent="0.25">
      <c r="C71" s="44" t="s">
        <v>24</v>
      </c>
      <c r="D71" s="44"/>
      <c r="E71" s="44"/>
      <c r="F71" s="44"/>
      <c r="G71" s="44"/>
      <c r="H71" s="44"/>
      <c r="J71" s="21">
        <v>231362.33</v>
      </c>
      <c r="K71" s="21"/>
      <c r="L71" s="2">
        <v>563.51</v>
      </c>
      <c r="Q71" s="7"/>
    </row>
    <row r="72" spans="3:17" ht="6" customHeight="1" x14ac:dyDescent="0.25">
      <c r="Q72" s="7"/>
    </row>
    <row r="73" spans="3:17" ht="13.5" customHeight="1" thickBot="1" x14ac:dyDescent="0.3">
      <c r="C73" s="51" t="s">
        <v>27</v>
      </c>
      <c r="D73" s="51"/>
      <c r="E73" s="51"/>
      <c r="F73" s="51"/>
      <c r="G73" s="51"/>
      <c r="H73" s="51"/>
      <c r="J73" s="28">
        <f>+J57-J65</f>
        <v>-2335801.02</v>
      </c>
      <c r="L73" s="28">
        <f>+L57-L65</f>
        <v>-17405894.73</v>
      </c>
      <c r="Q73" s="7"/>
    </row>
    <row r="74" spans="3:17" ht="6" customHeight="1" thickTop="1" x14ac:dyDescent="0.25">
      <c r="Q74" s="7"/>
    </row>
    <row r="75" spans="3:17" ht="13.5" customHeight="1" x14ac:dyDescent="0.25">
      <c r="C75" s="51" t="s">
        <v>28</v>
      </c>
      <c r="D75" s="51"/>
      <c r="E75" s="51"/>
      <c r="F75" s="51"/>
      <c r="G75" s="51"/>
      <c r="H75" s="51"/>
      <c r="Q75" s="43"/>
    </row>
    <row r="76" spans="3:17" ht="6" customHeight="1" x14ac:dyDescent="0.25">
      <c r="Q76" s="7"/>
    </row>
    <row r="77" spans="3:17" ht="13.5" customHeight="1" x14ac:dyDescent="0.25">
      <c r="C77" s="51" t="s">
        <v>4</v>
      </c>
      <c r="D77" s="51"/>
      <c r="E77" s="51"/>
      <c r="F77" s="51"/>
      <c r="G77" s="51"/>
      <c r="H77" s="51"/>
      <c r="J77" s="29">
        <f>SUM(J79:J87)</f>
        <v>0</v>
      </c>
      <c r="L77" s="29">
        <f>SUM(L79:L87)</f>
        <v>16321982.029999999</v>
      </c>
      <c r="Q77" s="7"/>
    </row>
    <row r="78" spans="3:17" ht="6" customHeight="1" x14ac:dyDescent="0.25">
      <c r="Q78" s="7"/>
    </row>
    <row r="79" spans="3:17" ht="13.5" customHeight="1" x14ac:dyDescent="0.25">
      <c r="C79" s="44" t="s">
        <v>29</v>
      </c>
      <c r="D79" s="44"/>
      <c r="E79" s="44"/>
      <c r="F79" s="44"/>
      <c r="G79" s="44"/>
      <c r="H79" s="44"/>
      <c r="J79" s="21">
        <v>0</v>
      </c>
      <c r="K79" s="21"/>
      <c r="L79" s="2">
        <v>0</v>
      </c>
    </row>
    <row r="80" spans="3:17" ht="6" customHeight="1" x14ac:dyDescent="0.25">
      <c r="C80" s="8"/>
      <c r="D80" s="8"/>
      <c r="E80" s="8"/>
      <c r="F80" s="8"/>
      <c r="G80" s="8"/>
      <c r="H80" s="8"/>
    </row>
    <row r="81" spans="3:12" ht="13.5" customHeight="1" x14ac:dyDescent="0.25">
      <c r="C81" s="44" t="s">
        <v>30</v>
      </c>
      <c r="D81" s="44"/>
      <c r="E81" s="44"/>
      <c r="F81" s="44"/>
      <c r="G81" s="44"/>
      <c r="H81" s="44"/>
      <c r="J81" s="21">
        <v>0</v>
      </c>
      <c r="K81" s="21"/>
      <c r="L81" s="2">
        <v>0</v>
      </c>
    </row>
    <row r="82" spans="3:12" ht="6" customHeight="1" x14ac:dyDescent="0.25">
      <c r="C82" s="8"/>
      <c r="D82" s="8"/>
      <c r="E82" s="8"/>
      <c r="F82" s="8"/>
      <c r="G82" s="8"/>
      <c r="H82" s="8"/>
    </row>
    <row r="83" spans="3:12" ht="13.5" customHeight="1" x14ac:dyDescent="0.25">
      <c r="C83" s="44" t="s">
        <v>31</v>
      </c>
      <c r="D83" s="44"/>
      <c r="E83" s="44"/>
      <c r="F83" s="44"/>
      <c r="G83" s="44"/>
      <c r="H83" s="44"/>
      <c r="J83" s="21">
        <v>0</v>
      </c>
      <c r="K83" s="21"/>
      <c r="L83" s="2">
        <v>0</v>
      </c>
    </row>
    <row r="84" spans="3:12" ht="6" customHeight="1" x14ac:dyDescent="0.25">
      <c r="C84" s="8"/>
      <c r="D84" s="8"/>
      <c r="E84" s="8"/>
      <c r="F84" s="8"/>
      <c r="G84" s="8"/>
      <c r="H84" s="8"/>
    </row>
    <row r="85" spans="3:12" ht="13.5" customHeight="1" x14ac:dyDescent="0.25">
      <c r="C85" s="44" t="s">
        <v>32</v>
      </c>
      <c r="D85" s="44"/>
      <c r="E85" s="44"/>
      <c r="F85" s="44"/>
      <c r="G85" s="44"/>
      <c r="H85" s="44"/>
      <c r="J85" s="21">
        <v>0</v>
      </c>
      <c r="K85" s="21"/>
      <c r="L85" s="2">
        <f>13378325.52+2943656.51</f>
        <v>16321982.029999999</v>
      </c>
    </row>
    <row r="86" spans="3:12" ht="6" customHeight="1" x14ac:dyDescent="0.25">
      <c r="C86" s="8"/>
      <c r="D86" s="8"/>
      <c r="E86" s="8"/>
      <c r="F86" s="8"/>
      <c r="G86" s="8"/>
      <c r="H86" s="8"/>
    </row>
    <row r="87" spans="3:12" ht="13.5" customHeight="1" x14ac:dyDescent="0.25">
      <c r="C87" s="44" t="s">
        <v>33</v>
      </c>
      <c r="D87" s="44"/>
      <c r="E87" s="44"/>
      <c r="F87" s="44"/>
      <c r="G87" s="44"/>
      <c r="H87" s="44"/>
      <c r="J87" s="21">
        <v>0</v>
      </c>
      <c r="K87" s="21"/>
      <c r="L87" s="2">
        <v>0</v>
      </c>
    </row>
    <row r="88" spans="3:12" ht="6" customHeight="1" x14ac:dyDescent="0.25"/>
    <row r="89" spans="3:12" ht="13.5" customHeight="1" x14ac:dyDescent="0.25">
      <c r="C89" s="51" t="s">
        <v>16</v>
      </c>
      <c r="D89" s="51"/>
      <c r="E89" s="51"/>
      <c r="F89" s="51"/>
      <c r="G89" s="51"/>
      <c r="H89" s="51"/>
      <c r="J89" s="29">
        <f>SUM(J91:J99)</f>
        <v>11862672.279999997</v>
      </c>
      <c r="L89" s="29">
        <f>SUM(L91:L99)</f>
        <v>4362422.5999999996</v>
      </c>
    </row>
    <row r="90" spans="3:12" ht="6" customHeight="1" x14ac:dyDescent="0.25"/>
    <row r="91" spans="3:12" ht="13.5" customHeight="1" x14ac:dyDescent="0.25">
      <c r="C91" s="44" t="s">
        <v>34</v>
      </c>
      <c r="D91" s="44"/>
      <c r="E91" s="44"/>
      <c r="F91" s="44"/>
      <c r="G91" s="44"/>
      <c r="H91" s="44"/>
      <c r="J91" s="21">
        <f>1150047.54</f>
        <v>1150047.54</v>
      </c>
      <c r="K91" s="21"/>
      <c r="L91" s="2">
        <f>1032793.04+168609.73</f>
        <v>1201402.77</v>
      </c>
    </row>
    <row r="92" spans="3:12" ht="6" customHeight="1" x14ac:dyDescent="0.25">
      <c r="C92" s="8"/>
      <c r="D92" s="8"/>
      <c r="E92" s="8"/>
      <c r="F92" s="8"/>
      <c r="G92" s="8"/>
      <c r="H92" s="8"/>
    </row>
    <row r="93" spans="3:12" ht="13.5" customHeight="1" x14ac:dyDescent="0.25">
      <c r="C93" s="44" t="s">
        <v>35</v>
      </c>
      <c r="D93" s="44"/>
      <c r="E93" s="44"/>
      <c r="F93" s="44"/>
      <c r="G93" s="44"/>
      <c r="H93" s="44"/>
      <c r="J93" s="21">
        <v>0</v>
      </c>
      <c r="K93" s="21"/>
      <c r="L93" s="2">
        <v>876452.87</v>
      </c>
    </row>
    <row r="94" spans="3:12" ht="6" customHeight="1" x14ac:dyDescent="0.25">
      <c r="C94" s="8"/>
      <c r="D94" s="8"/>
      <c r="E94" s="8"/>
      <c r="F94" s="8"/>
      <c r="G94" s="8"/>
      <c r="H94" s="8"/>
    </row>
    <row r="95" spans="3:12" ht="13.5" customHeight="1" x14ac:dyDescent="0.25">
      <c r="C95" s="44" t="s">
        <v>30</v>
      </c>
      <c r="D95" s="44"/>
      <c r="E95" s="44"/>
      <c r="F95" s="44"/>
      <c r="G95" s="44"/>
      <c r="H95" s="44"/>
      <c r="J95" s="21">
        <v>0</v>
      </c>
      <c r="K95" s="21"/>
      <c r="L95" s="2">
        <v>0</v>
      </c>
    </row>
    <row r="96" spans="3:12" ht="6" customHeight="1" x14ac:dyDescent="0.25">
      <c r="C96" s="8"/>
      <c r="D96" s="8"/>
      <c r="E96" s="8"/>
      <c r="F96" s="8"/>
      <c r="G96" s="8"/>
      <c r="H96" s="8"/>
    </row>
    <row r="97" spans="3:41" ht="13.5" customHeight="1" x14ac:dyDescent="0.25">
      <c r="C97" s="44" t="s">
        <v>31</v>
      </c>
      <c r="D97" s="44"/>
      <c r="E97" s="44"/>
      <c r="F97" s="44"/>
      <c r="G97" s="44"/>
      <c r="H97" s="44"/>
      <c r="J97" s="21">
        <v>0</v>
      </c>
      <c r="K97" s="21"/>
      <c r="L97" s="2">
        <v>0</v>
      </c>
    </row>
    <row r="98" spans="3:41" ht="6" customHeight="1" x14ac:dyDescent="0.25">
      <c r="C98" s="8"/>
      <c r="D98" s="8"/>
      <c r="E98" s="8"/>
      <c r="F98" s="8"/>
      <c r="G98" s="8"/>
      <c r="H98" s="8"/>
    </row>
    <row r="99" spans="3:41" ht="13.5" customHeight="1" x14ac:dyDescent="0.25">
      <c r="C99" s="44" t="s">
        <v>36</v>
      </c>
      <c r="D99" s="44"/>
      <c r="E99" s="44"/>
      <c r="F99" s="44"/>
      <c r="G99" s="44"/>
      <c r="H99" s="44"/>
      <c r="J99" s="21">
        <f>8816086.77+754254.49+2284566.96-1142283.48</f>
        <v>10712624.739999998</v>
      </c>
      <c r="K99" s="21"/>
      <c r="L99" s="2">
        <v>2284566.96</v>
      </c>
    </row>
    <row r="100" spans="3:41" ht="6" customHeight="1" x14ac:dyDescent="0.25"/>
    <row r="101" spans="3:41" ht="13.5" customHeight="1" thickBot="1" x14ac:dyDescent="0.3">
      <c r="C101" s="51" t="s">
        <v>37</v>
      </c>
      <c r="D101" s="51"/>
      <c r="E101" s="51"/>
      <c r="F101" s="51"/>
      <c r="G101" s="51"/>
      <c r="H101" s="51"/>
      <c r="J101" s="28">
        <f>+J77-J89</f>
        <v>-11862672.279999997</v>
      </c>
      <c r="L101" s="28">
        <f>+L77-L89</f>
        <v>11959559.43</v>
      </c>
    </row>
    <row r="102" spans="3:41" ht="6" customHeight="1" thickTop="1" x14ac:dyDescent="0.25"/>
    <row r="103" spans="3:41" ht="13.5" customHeight="1" thickBot="1" x14ac:dyDescent="0.3">
      <c r="C103" s="51" t="s">
        <v>38</v>
      </c>
      <c r="D103" s="51"/>
      <c r="E103" s="51"/>
      <c r="F103" s="51"/>
      <c r="G103" s="51"/>
      <c r="H103" s="51"/>
      <c r="J103" s="30">
        <f>+J53+J73+J101</f>
        <v>15247325.679999992</v>
      </c>
      <c r="K103" s="31"/>
      <c r="L103" s="30">
        <f>+L53+L73+L101</f>
        <v>-181180.64000003412</v>
      </c>
    </row>
    <row r="104" spans="3:41" ht="6" customHeight="1" thickTop="1" x14ac:dyDescent="0.25">
      <c r="J104" s="31"/>
      <c r="K104" s="31"/>
      <c r="L104" s="31"/>
    </row>
    <row r="105" spans="3:41" ht="13.5" customHeight="1" x14ac:dyDescent="0.25">
      <c r="C105" s="51" t="s">
        <v>39</v>
      </c>
      <c r="D105" s="51"/>
      <c r="E105" s="51"/>
      <c r="F105" s="51"/>
      <c r="G105" s="51"/>
      <c r="H105" s="51"/>
      <c r="J105" s="31">
        <v>2376007.56</v>
      </c>
      <c r="K105" s="31" t="s">
        <v>87</v>
      </c>
      <c r="L105" s="31">
        <v>2557188.2000000002</v>
      </c>
    </row>
    <row r="106" spans="3:41" ht="6" customHeight="1" x14ac:dyDescent="0.25">
      <c r="J106" s="31"/>
      <c r="K106" s="31"/>
      <c r="L106" s="31"/>
    </row>
    <row r="107" spans="3:41" ht="13.5" customHeight="1" thickBot="1" x14ac:dyDescent="0.3">
      <c r="C107" s="51" t="s">
        <v>40</v>
      </c>
      <c r="D107" s="51"/>
      <c r="E107" s="51"/>
      <c r="F107" s="51"/>
      <c r="G107" s="51"/>
      <c r="H107" s="51"/>
      <c r="J107" s="30">
        <f>+J103+J105</f>
        <v>17623333.239999991</v>
      </c>
      <c r="K107" s="31" t="s">
        <v>87</v>
      </c>
      <c r="L107" s="30">
        <f>+L103+L105</f>
        <v>2376007.5599999661</v>
      </c>
    </row>
    <row r="108" spans="3:41" ht="6.75" customHeight="1" thickTop="1" x14ac:dyDescent="0.25">
      <c r="L108" s="7"/>
    </row>
    <row r="109" spans="3:41" ht="13.2" x14ac:dyDescent="0.25">
      <c r="C109" s="3" t="s">
        <v>41</v>
      </c>
      <c r="L109" s="7"/>
    </row>
    <row r="110" spans="3:41" ht="12.75" customHeight="1" x14ac:dyDescent="0.25">
      <c r="C110" s="40" t="s">
        <v>85</v>
      </c>
      <c r="D110" s="39"/>
      <c r="E110" s="39"/>
      <c r="F110" s="39"/>
      <c r="G110" s="39"/>
      <c r="H110" s="39"/>
      <c r="I110" s="39"/>
      <c r="J110" s="39"/>
      <c r="K110" s="39"/>
      <c r="L110" s="39"/>
      <c r="M110" s="39"/>
      <c r="N110" s="39"/>
      <c r="O110" s="39"/>
      <c r="P110" s="39"/>
      <c r="Q110" s="39"/>
      <c r="R110" s="39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  <c r="AF110" s="39"/>
      <c r="AG110" s="39"/>
      <c r="AH110" s="39"/>
      <c r="AI110" s="39"/>
      <c r="AJ110" s="39"/>
      <c r="AK110" s="39"/>
      <c r="AL110" s="39"/>
      <c r="AM110" s="39"/>
      <c r="AN110" s="39"/>
      <c r="AO110" s="39"/>
    </row>
    <row r="111" spans="3:41" ht="13.5" customHeight="1" x14ac:dyDescent="0.25">
      <c r="C111" s="49" t="s">
        <v>86</v>
      </c>
      <c r="D111" s="49"/>
      <c r="E111" s="49"/>
      <c r="F111" s="49"/>
      <c r="G111" s="49"/>
      <c r="H111" s="49"/>
      <c r="I111" s="49"/>
      <c r="J111" s="49"/>
      <c r="K111" s="49"/>
      <c r="L111" s="49"/>
      <c r="M111" s="41"/>
      <c r="N111" s="41"/>
      <c r="O111" s="41"/>
      <c r="P111" s="41"/>
      <c r="Q111" s="41"/>
      <c r="R111" s="41"/>
      <c r="S111" s="41"/>
      <c r="T111" s="41"/>
      <c r="U111" s="41"/>
      <c r="V111" s="41"/>
      <c r="W111" s="41"/>
      <c r="X111" s="41"/>
      <c r="Y111" s="41"/>
      <c r="Z111" s="41"/>
      <c r="AA111" s="41"/>
      <c r="AB111" s="41"/>
      <c r="AC111" s="41"/>
      <c r="AD111" s="41"/>
      <c r="AE111" s="41"/>
      <c r="AF111" s="41"/>
      <c r="AG111" s="41"/>
      <c r="AH111" s="41"/>
      <c r="AI111" s="41"/>
      <c r="AJ111" s="41"/>
      <c r="AK111" s="41"/>
      <c r="AL111" s="41"/>
      <c r="AM111" s="41"/>
      <c r="AN111" s="41"/>
      <c r="AO111" s="41"/>
    </row>
    <row r="112" spans="3:41" ht="24" customHeight="1" x14ac:dyDescent="0.25">
      <c r="H112" s="5"/>
      <c r="O112" s="5"/>
      <c r="P112" s="5"/>
      <c r="Q112" s="5"/>
      <c r="R112" s="5"/>
    </row>
    <row r="113" spans="2:18" ht="12.75" customHeight="1" x14ac:dyDescent="0.25">
      <c r="B113" s="45" t="s">
        <v>42</v>
      </c>
      <c r="C113" s="45"/>
      <c r="D113" s="45"/>
      <c r="E113" s="45"/>
      <c r="F113" s="45"/>
      <c r="G113" s="45"/>
      <c r="H113" s="37"/>
      <c r="I113" s="45" t="s">
        <v>43</v>
      </c>
      <c r="J113" s="45"/>
      <c r="K113" s="45"/>
      <c r="L113" s="45"/>
      <c r="M113" s="36"/>
      <c r="N113" s="36"/>
      <c r="O113" s="37"/>
      <c r="P113" s="37"/>
      <c r="Q113" s="37"/>
      <c r="R113" s="37"/>
    </row>
    <row r="114" spans="2:18" ht="12.75" customHeight="1" x14ac:dyDescent="0.25">
      <c r="B114" s="46" t="s">
        <v>79</v>
      </c>
      <c r="C114" s="46"/>
      <c r="D114" s="46"/>
      <c r="E114" s="46"/>
      <c r="F114" s="46"/>
      <c r="G114" s="46"/>
      <c r="H114" s="37"/>
      <c r="I114" s="46" t="s">
        <v>80</v>
      </c>
      <c r="J114" s="46"/>
      <c r="K114" s="46"/>
      <c r="L114" s="46"/>
      <c r="M114" s="37"/>
      <c r="N114" s="37"/>
      <c r="O114" s="37"/>
      <c r="P114" s="37"/>
      <c r="Q114" s="37"/>
      <c r="R114" s="37"/>
    </row>
    <row r="115" spans="2:18" ht="30" customHeight="1" x14ac:dyDescent="0.25">
      <c r="H115" s="5"/>
      <c r="O115" s="5"/>
      <c r="P115" s="5"/>
      <c r="Q115" s="5"/>
      <c r="R115" s="5"/>
    </row>
    <row r="116" spans="2:18" ht="12.75" customHeight="1" x14ac:dyDescent="0.25">
      <c r="B116" s="45" t="s">
        <v>44</v>
      </c>
      <c r="C116" s="45"/>
      <c r="D116" s="45"/>
      <c r="E116" s="45"/>
      <c r="F116" s="45"/>
      <c r="G116" s="45"/>
      <c r="H116" s="37"/>
      <c r="I116" s="45" t="s">
        <v>45</v>
      </c>
      <c r="J116" s="45"/>
      <c r="K116" s="45"/>
      <c r="L116" s="45"/>
      <c r="M116" s="36"/>
      <c r="N116" s="36"/>
      <c r="O116" s="37"/>
      <c r="P116" s="37"/>
      <c r="Q116" s="37"/>
      <c r="R116" s="37"/>
    </row>
    <row r="117" spans="2:18" ht="12.75" customHeight="1" x14ac:dyDescent="0.25">
      <c r="B117" s="46" t="s">
        <v>81</v>
      </c>
      <c r="C117" s="46"/>
      <c r="D117" s="46"/>
      <c r="E117" s="46"/>
      <c r="F117" s="46"/>
      <c r="G117" s="46"/>
      <c r="H117" s="37"/>
      <c r="I117" s="46" t="s">
        <v>82</v>
      </c>
      <c r="J117" s="46"/>
      <c r="K117" s="46"/>
      <c r="L117" s="46"/>
      <c r="M117" s="37"/>
      <c r="N117" s="37"/>
      <c r="O117" s="37"/>
      <c r="P117" s="37"/>
      <c r="Q117" s="37"/>
      <c r="R117" s="37"/>
    </row>
    <row r="118" spans="2:18" ht="29.25" customHeight="1" x14ac:dyDescent="0.25">
      <c r="H118" s="5"/>
      <c r="I118" s="38"/>
      <c r="J118" s="38"/>
      <c r="K118" s="38"/>
      <c r="L118" s="38"/>
      <c r="M118" s="38"/>
      <c r="N118" s="38"/>
      <c r="O118" s="5"/>
      <c r="P118" s="5"/>
      <c r="Q118" s="5"/>
      <c r="R118" s="5"/>
    </row>
    <row r="119" spans="2:18" ht="12.75" customHeight="1" x14ac:dyDescent="0.25">
      <c r="B119" s="45" t="s">
        <v>46</v>
      </c>
      <c r="C119" s="45"/>
      <c r="D119" s="45"/>
      <c r="E119" s="45"/>
      <c r="F119" s="45"/>
      <c r="G119" s="45"/>
      <c r="H119" s="37"/>
      <c r="I119" s="50" t="s">
        <v>78</v>
      </c>
      <c r="J119" s="50"/>
      <c r="K119" s="50"/>
      <c r="L119" s="50"/>
      <c r="M119" s="37"/>
      <c r="N119" s="37"/>
      <c r="O119" s="37"/>
      <c r="P119" s="37"/>
      <c r="Q119" s="37"/>
      <c r="R119" s="37"/>
    </row>
    <row r="120" spans="2:18" ht="12.75" customHeight="1" x14ac:dyDescent="0.25">
      <c r="B120" s="46" t="s">
        <v>83</v>
      </c>
      <c r="C120" s="46"/>
      <c r="D120" s="46"/>
      <c r="E120" s="46"/>
      <c r="F120" s="46"/>
      <c r="G120" s="46"/>
      <c r="H120" s="37"/>
      <c r="I120" s="46" t="s">
        <v>84</v>
      </c>
      <c r="J120" s="46"/>
      <c r="K120" s="46"/>
      <c r="L120" s="46"/>
      <c r="M120" s="46"/>
      <c r="N120" s="46"/>
      <c r="O120" s="37"/>
      <c r="P120" s="37"/>
      <c r="Q120" s="37"/>
      <c r="R120" s="37"/>
    </row>
    <row r="121" spans="2:18" ht="6.75" customHeight="1" x14ac:dyDescent="0.25"/>
    <row r="122" spans="2:18" ht="15" customHeight="1" x14ac:dyDescent="0.25">
      <c r="B122" s="47" t="s">
        <v>48</v>
      </c>
      <c r="C122" s="47"/>
      <c r="D122" s="47"/>
      <c r="E122" s="47"/>
      <c r="K122" s="48" t="s">
        <v>49</v>
      </c>
      <c r="L122" s="48"/>
      <c r="M122" s="48"/>
    </row>
  </sheetData>
  <mergeCells count="71">
    <mergeCell ref="C19:H19"/>
    <mergeCell ref="G3:K3"/>
    <mergeCell ref="G5:K5"/>
    <mergeCell ref="C9:H9"/>
    <mergeCell ref="C11:H11"/>
    <mergeCell ref="G2:L2"/>
    <mergeCell ref="C31:H31"/>
    <mergeCell ref="C29:H29"/>
    <mergeCell ref="C21:H21"/>
    <mergeCell ref="C23:H23"/>
    <mergeCell ref="C25:H25"/>
    <mergeCell ref="C27:H27"/>
    <mergeCell ref="C13:H13"/>
    <mergeCell ref="C15:H15"/>
    <mergeCell ref="C17:H17"/>
    <mergeCell ref="C46:H46"/>
    <mergeCell ref="C39:H39"/>
    <mergeCell ref="C41:H41"/>
    <mergeCell ref="C43:H43"/>
    <mergeCell ref="C33:H33"/>
    <mergeCell ref="C35:H35"/>
    <mergeCell ref="C37:H37"/>
    <mergeCell ref="C61:H61"/>
    <mergeCell ref="C63:H63"/>
    <mergeCell ref="C65:H65"/>
    <mergeCell ref="C67:H67"/>
    <mergeCell ref="C53:H53"/>
    <mergeCell ref="C55:H55"/>
    <mergeCell ref="C57:H57"/>
    <mergeCell ref="C59:H59"/>
    <mergeCell ref="C77:H77"/>
    <mergeCell ref="C79:H79"/>
    <mergeCell ref="C81:H81"/>
    <mergeCell ref="C83:H83"/>
    <mergeCell ref="C69:H69"/>
    <mergeCell ref="C71:H71"/>
    <mergeCell ref="C73:H73"/>
    <mergeCell ref="C75:H75"/>
    <mergeCell ref="C93:H93"/>
    <mergeCell ref="C95:H95"/>
    <mergeCell ref="C97:H97"/>
    <mergeCell ref="C85:H85"/>
    <mergeCell ref="C87:H87"/>
    <mergeCell ref="C89:H89"/>
    <mergeCell ref="C91:H91"/>
    <mergeCell ref="C111:L111"/>
    <mergeCell ref="B120:G120"/>
    <mergeCell ref="I120:N120"/>
    <mergeCell ref="I119:L119"/>
    <mergeCell ref="C99:H99"/>
    <mergeCell ref="C101:H101"/>
    <mergeCell ref="C103:H103"/>
    <mergeCell ref="C105:H105"/>
    <mergeCell ref="C107:H107"/>
    <mergeCell ref="B114:G114"/>
    <mergeCell ref="B117:G117"/>
    <mergeCell ref="I117:L117"/>
    <mergeCell ref="I113:L113"/>
    <mergeCell ref="B113:G113"/>
    <mergeCell ref="B122:E122"/>
    <mergeCell ref="K122:M122"/>
    <mergeCell ref="C48:H48"/>
    <mergeCell ref="B116:G116"/>
    <mergeCell ref="B119:G119"/>
    <mergeCell ref="B116:G116"/>
    <mergeCell ref="B119:G119"/>
    <mergeCell ref="I114:L114"/>
    <mergeCell ref="I116:L116"/>
    <mergeCell ref="I117:L117"/>
    <mergeCell ref="C50:H50"/>
    <mergeCell ref="I114:L114"/>
  </mergeCells>
  <pageMargins left="1.1023622047244095" right="0.15748031496062992" top="0.15748031496062992" bottom="0.15748031496062992" header="0" footer="0"/>
  <pageSetup scale="60" fitToWidth="0" fitToHeight="0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L45"/>
  <sheetViews>
    <sheetView topLeftCell="A22" workbookViewId="0">
      <selection activeCell="C5" sqref="C5:G46"/>
    </sheetView>
  </sheetViews>
  <sheetFormatPr baseColWidth="10" defaultRowHeight="13.2" x14ac:dyDescent="0.25"/>
  <cols>
    <col min="3" max="3" width="53.88671875" customWidth="1"/>
    <col min="4" max="4" width="13.44140625" customWidth="1"/>
    <col min="5" max="5" width="14.33203125" customWidth="1"/>
    <col min="6" max="6" width="12.109375" bestFit="1" customWidth="1"/>
    <col min="7" max="7" width="12.33203125" customWidth="1"/>
    <col min="11" max="11" width="48.5546875" customWidth="1"/>
    <col min="12" max="12" width="12.33203125" customWidth="1"/>
    <col min="13" max="13" width="12.5546875" customWidth="1"/>
  </cols>
  <sheetData>
    <row r="4" spans="3:12" ht="12.75" customHeight="1" x14ac:dyDescent="0.25">
      <c r="F4" s="18"/>
      <c r="G4" s="18"/>
      <c r="H4" s="18"/>
      <c r="I4" s="18"/>
      <c r="J4" s="18"/>
      <c r="K4" s="18"/>
      <c r="L4" s="18"/>
    </row>
    <row r="5" spans="3:12" ht="12.75" customHeight="1" x14ac:dyDescent="0.25">
      <c r="C5" t="str">
        <f>+FLUJO!G2</f>
        <v>Presidencia Municipal de Frontera, Coahuila</v>
      </c>
      <c r="F5" s="18"/>
      <c r="G5" s="18"/>
      <c r="H5" s="18"/>
      <c r="I5" s="18"/>
      <c r="J5" s="18"/>
      <c r="K5" s="18"/>
      <c r="L5" s="18"/>
    </row>
    <row r="6" spans="3:12" ht="12.75" customHeight="1" x14ac:dyDescent="0.25">
      <c r="F6" s="18"/>
      <c r="G6" s="18"/>
      <c r="H6" s="18"/>
      <c r="I6" s="18"/>
      <c r="J6" s="18"/>
      <c r="K6" s="18"/>
      <c r="L6" s="18"/>
    </row>
    <row r="7" spans="3:12" ht="12.75" customHeight="1" x14ac:dyDescent="0.25">
      <c r="F7" s="18"/>
      <c r="G7" s="18"/>
      <c r="H7" s="18"/>
      <c r="I7" s="18"/>
      <c r="J7" s="18"/>
      <c r="K7" s="18"/>
      <c r="L7" s="18"/>
    </row>
    <row r="8" spans="3:12" ht="12.75" customHeight="1" x14ac:dyDescent="0.25">
      <c r="F8" s="18"/>
      <c r="G8" s="18"/>
      <c r="H8" s="18"/>
      <c r="I8" s="18"/>
      <c r="J8" s="18"/>
      <c r="K8" s="18"/>
      <c r="L8" s="18"/>
    </row>
    <row r="12" spans="3:12" x14ac:dyDescent="0.25">
      <c r="C12" s="15" t="s">
        <v>50</v>
      </c>
      <c r="D12" s="13">
        <v>2015</v>
      </c>
      <c r="E12" s="4">
        <v>2014</v>
      </c>
      <c r="F12" s="9" t="s">
        <v>75</v>
      </c>
      <c r="G12" s="9" t="s">
        <v>76</v>
      </c>
    </row>
    <row r="13" spans="3:12" x14ac:dyDescent="0.25">
      <c r="C13" s="15" t="s">
        <v>47</v>
      </c>
      <c r="D13" s="11">
        <v>88788205.469999999</v>
      </c>
      <c r="E13" s="11">
        <v>70286393.560000002</v>
      </c>
      <c r="F13" s="12"/>
      <c r="G13" s="12"/>
      <c r="H13" s="11"/>
      <c r="J13" s="15"/>
    </row>
    <row r="14" spans="3:12" ht="12.75" customHeight="1" x14ac:dyDescent="0.25">
      <c r="C14" s="15" t="s">
        <v>52</v>
      </c>
      <c r="D14" s="11">
        <v>22289448.649999999</v>
      </c>
      <c r="E14" s="11">
        <v>5892075.4299999997</v>
      </c>
      <c r="F14" s="12"/>
      <c r="G14" s="12"/>
      <c r="H14" s="11"/>
    </row>
    <row r="15" spans="3:12" ht="12.75" customHeight="1" x14ac:dyDescent="0.25">
      <c r="C15" s="14" t="s">
        <v>54</v>
      </c>
      <c r="D15" s="12">
        <v>17623333.239999998</v>
      </c>
      <c r="E15" s="12">
        <v>2376007.56</v>
      </c>
      <c r="F15" s="12"/>
      <c r="G15" s="12">
        <f>+D15-E15</f>
        <v>15247325.679999998</v>
      </c>
      <c r="H15" s="12"/>
      <c r="I15" t="s">
        <v>47</v>
      </c>
    </row>
    <row r="16" spans="3:12" ht="12.75" customHeight="1" x14ac:dyDescent="0.25">
      <c r="C16" s="14" t="s">
        <v>56</v>
      </c>
      <c r="D16" s="12">
        <v>2541463.0099999998</v>
      </c>
      <c r="E16" s="12">
        <v>1391415.47</v>
      </c>
      <c r="F16" s="12"/>
      <c r="G16" s="12">
        <f>+D16-E16</f>
        <v>1150047.5399999998</v>
      </c>
      <c r="H16" s="12"/>
    </row>
    <row r="17" spans="3:11" ht="12.75" customHeight="1" x14ac:dyDescent="0.25">
      <c r="C17" s="14" t="s">
        <v>58</v>
      </c>
      <c r="D17" s="12">
        <v>2124152.4</v>
      </c>
      <c r="E17" s="12">
        <v>2124152.4</v>
      </c>
      <c r="F17" s="12"/>
      <c r="G17" s="12"/>
      <c r="H17" s="12"/>
    </row>
    <row r="18" spans="3:11" ht="12.75" customHeight="1" x14ac:dyDescent="0.25">
      <c r="C18" s="14" t="s">
        <v>60</v>
      </c>
      <c r="D18" s="12">
        <v>500</v>
      </c>
      <c r="E18" s="12">
        <v>500</v>
      </c>
      <c r="F18" s="12"/>
      <c r="G18" s="12"/>
      <c r="H18" s="12"/>
    </row>
    <row r="19" spans="3:11" ht="12.75" customHeight="1" x14ac:dyDescent="0.25">
      <c r="C19" s="15" t="s">
        <v>62</v>
      </c>
      <c r="D19" s="11">
        <v>66498756.82</v>
      </c>
      <c r="E19" s="11">
        <v>64394318.130000003</v>
      </c>
      <c r="F19" s="12"/>
      <c r="G19" s="12"/>
      <c r="H19" s="11"/>
    </row>
    <row r="20" spans="3:11" ht="12.75" customHeight="1" x14ac:dyDescent="0.25">
      <c r="C20" s="14" t="s">
        <v>64</v>
      </c>
      <c r="D20" s="12">
        <v>26166741.350000001</v>
      </c>
      <c r="E20" s="12">
        <v>24489374.149999999</v>
      </c>
      <c r="F20" s="12"/>
      <c r="G20" s="12">
        <f>+D20-E20</f>
        <v>1677367.200000003</v>
      </c>
      <c r="H20" s="12"/>
    </row>
    <row r="21" spans="3:11" ht="12.75" customHeight="1" x14ac:dyDescent="0.25">
      <c r="C21" s="14" t="s">
        <v>66</v>
      </c>
      <c r="D21" s="12">
        <v>40332015.469999999</v>
      </c>
      <c r="E21" s="12">
        <v>39904943.979999997</v>
      </c>
      <c r="F21" s="12"/>
      <c r="G21" s="12">
        <f>+D21-E21</f>
        <v>427071.49000000209</v>
      </c>
      <c r="H21" s="12"/>
      <c r="I21" s="15"/>
      <c r="J21" s="15"/>
    </row>
    <row r="22" spans="3:11" ht="13.8" thickBot="1" x14ac:dyDescent="0.3">
      <c r="F22" s="12"/>
      <c r="G22" s="12"/>
    </row>
    <row r="23" spans="3:11" ht="14.25" customHeight="1" thickTop="1" thickBot="1" x14ac:dyDescent="0.3">
      <c r="C23" s="10" t="s">
        <v>73</v>
      </c>
      <c r="D23" s="6">
        <f>+D13</f>
        <v>88788205.469999999</v>
      </c>
      <c r="E23" s="6">
        <v>70286393.560000002</v>
      </c>
      <c r="F23" s="12"/>
      <c r="G23" s="12"/>
    </row>
    <row r="24" spans="3:11" ht="13.8" thickTop="1" x14ac:dyDescent="0.25">
      <c r="C24" s="10"/>
      <c r="D24" s="10"/>
      <c r="E24" s="10"/>
      <c r="F24" s="12"/>
      <c r="G24" s="12"/>
      <c r="K24" s="16"/>
    </row>
    <row r="25" spans="3:11" x14ac:dyDescent="0.25">
      <c r="D25" s="13">
        <v>2015</v>
      </c>
      <c r="E25" s="13">
        <v>2014</v>
      </c>
      <c r="F25" s="12"/>
      <c r="G25" s="12"/>
    </row>
    <row r="26" spans="3:11" x14ac:dyDescent="0.25">
      <c r="C26" s="15" t="s">
        <v>51</v>
      </c>
      <c r="D26" s="11">
        <v>24577518.140000001</v>
      </c>
      <c r="E26" s="11">
        <v>35290142.880000003</v>
      </c>
      <c r="F26" s="12"/>
      <c r="G26" s="12"/>
    </row>
    <row r="27" spans="3:11" x14ac:dyDescent="0.25">
      <c r="C27" s="15" t="s">
        <v>53</v>
      </c>
      <c r="D27" s="11">
        <v>15248869.939999999</v>
      </c>
      <c r="E27" s="11">
        <v>23676927.719999999</v>
      </c>
      <c r="F27" s="12"/>
      <c r="G27" s="12"/>
    </row>
    <row r="28" spans="3:11" x14ac:dyDescent="0.25">
      <c r="C28" s="14" t="s">
        <v>55</v>
      </c>
      <c r="D28" s="12">
        <v>6760825.79</v>
      </c>
      <c r="E28" s="12">
        <v>15576912.560000001</v>
      </c>
      <c r="F28" s="12"/>
      <c r="G28" s="12">
        <f>+E28-D28</f>
        <v>8816086.7699999996</v>
      </c>
    </row>
    <row r="29" spans="3:11" x14ac:dyDescent="0.25">
      <c r="C29" s="14" t="s">
        <v>57</v>
      </c>
      <c r="D29" s="12">
        <v>1142283.48</v>
      </c>
      <c r="E29" s="12">
        <v>0</v>
      </c>
      <c r="F29" s="12">
        <f>+D29</f>
        <v>1142283.48</v>
      </c>
      <c r="G29" s="12"/>
    </row>
    <row r="30" spans="3:11" x14ac:dyDescent="0.25">
      <c r="C30" s="14" t="s">
        <v>59</v>
      </c>
      <c r="D30" s="12">
        <v>7345760.6699999999</v>
      </c>
      <c r="E30" s="12">
        <v>8100015.1600000001</v>
      </c>
      <c r="F30" s="12"/>
      <c r="G30" s="12">
        <f>+E30-D30</f>
        <v>754254.49000000022</v>
      </c>
    </row>
    <row r="31" spans="3:11" x14ac:dyDescent="0.25">
      <c r="C31" s="15" t="s">
        <v>61</v>
      </c>
      <c r="D31" s="11">
        <v>9328648.1999999993</v>
      </c>
      <c r="E31" s="11">
        <v>11613215.16</v>
      </c>
      <c r="F31" s="12"/>
      <c r="G31" s="12"/>
    </row>
    <row r="32" spans="3:11" x14ac:dyDescent="0.25">
      <c r="C32" s="14" t="s">
        <v>63</v>
      </c>
      <c r="D32" s="12">
        <v>9328648.1999999993</v>
      </c>
      <c r="E32" s="12">
        <v>11613215.16</v>
      </c>
      <c r="F32" s="12"/>
      <c r="G32" s="12">
        <f>+E32-D32</f>
        <v>2284566.9600000009</v>
      </c>
    </row>
    <row r="33" spans="3:7" x14ac:dyDescent="0.25">
      <c r="D33" s="13">
        <v>2015</v>
      </c>
      <c r="E33" s="13">
        <v>2014</v>
      </c>
      <c r="F33" s="12"/>
      <c r="G33" s="12"/>
    </row>
    <row r="34" spans="3:7" x14ac:dyDescent="0.25">
      <c r="C34" s="15" t="s">
        <v>65</v>
      </c>
      <c r="D34" s="11">
        <v>64210687.340000004</v>
      </c>
      <c r="E34" s="11">
        <v>34996250.689999998</v>
      </c>
      <c r="F34" s="12"/>
      <c r="G34" s="12"/>
    </row>
    <row r="35" spans="3:7" x14ac:dyDescent="0.25">
      <c r="C35" s="15"/>
      <c r="D35" s="11"/>
      <c r="E35" s="11"/>
      <c r="F35" s="12"/>
      <c r="G35" s="12"/>
    </row>
    <row r="36" spans="3:7" x14ac:dyDescent="0.25">
      <c r="C36" s="15" t="s">
        <v>67</v>
      </c>
      <c r="D36" s="11">
        <v>13628940.01</v>
      </c>
      <c r="E36" s="11">
        <v>13628940.01</v>
      </c>
      <c r="F36" s="12"/>
      <c r="G36" s="12"/>
    </row>
    <row r="37" spans="3:7" x14ac:dyDescent="0.25">
      <c r="C37" s="14" t="s">
        <v>68</v>
      </c>
      <c r="D37" s="12">
        <v>13628940.01</v>
      </c>
      <c r="E37" s="12">
        <v>13628940.01</v>
      </c>
      <c r="F37" s="12"/>
      <c r="G37" s="12"/>
    </row>
    <row r="38" spans="3:7" x14ac:dyDescent="0.25">
      <c r="C38" s="15" t="s">
        <v>69</v>
      </c>
      <c r="D38" s="11">
        <v>50581747.329999998</v>
      </c>
      <c r="E38" s="11">
        <v>21367310.68</v>
      </c>
      <c r="F38" s="12"/>
      <c r="G38" s="12"/>
    </row>
    <row r="39" spans="3:7" x14ac:dyDescent="0.25">
      <c r="C39" s="14" t="s">
        <v>70</v>
      </c>
      <c r="D39" s="12">
        <v>29445798.98</v>
      </c>
      <c r="E39" s="12">
        <v>4388701.79</v>
      </c>
      <c r="F39" s="12">
        <f>+D39</f>
        <v>29445798.98</v>
      </c>
      <c r="G39" s="12"/>
    </row>
    <row r="40" spans="3:7" ht="15.75" customHeight="1" x14ac:dyDescent="0.25">
      <c r="C40" s="14" t="s">
        <v>71</v>
      </c>
      <c r="D40" s="12">
        <v>21135948.350000001</v>
      </c>
      <c r="E40" s="12">
        <v>16979172.399999999</v>
      </c>
      <c r="F40" s="12"/>
      <c r="G40" s="12">
        <f>+E39+E40+E41-D40</f>
        <v>231362.32999999449</v>
      </c>
    </row>
    <row r="41" spans="3:7" x14ac:dyDescent="0.25">
      <c r="C41" s="14" t="s">
        <v>72</v>
      </c>
      <c r="D41" s="12">
        <v>0</v>
      </c>
      <c r="E41" s="12">
        <v>-563.51</v>
      </c>
      <c r="F41" s="12"/>
      <c r="G41" s="12"/>
    </row>
    <row r="42" spans="3:7" ht="13.8" thickBot="1" x14ac:dyDescent="0.3">
      <c r="F42" s="12"/>
      <c r="G42" s="12"/>
    </row>
    <row r="43" spans="3:7" ht="14.4" thickTop="1" thickBot="1" x14ac:dyDescent="0.3">
      <c r="C43" s="16" t="s">
        <v>74</v>
      </c>
      <c r="D43" s="17">
        <v>88788205.480000004</v>
      </c>
      <c r="E43" s="17">
        <v>70286393.569999993</v>
      </c>
      <c r="F43" s="19">
        <f>SUM(F13:F41)</f>
        <v>30588082.460000001</v>
      </c>
      <c r="G43" s="19">
        <f>SUM(G13:G41)</f>
        <v>30588082.459999997</v>
      </c>
    </row>
    <row r="44" spans="3:7" ht="13.8" thickTop="1" x14ac:dyDescent="0.25">
      <c r="F44" s="11"/>
      <c r="G44" s="11">
        <f>+F43-G43</f>
        <v>0</v>
      </c>
    </row>
    <row r="45" spans="3:7" x14ac:dyDescent="0.25">
      <c r="F45" s="12"/>
      <c r="G45" s="12"/>
    </row>
  </sheetData>
  <pageMargins left="0.70866141732283472" right="0.70866141732283472" top="0.74803149606299213" bottom="0.74803149606299213" header="0.31496062992125984" footer="0.31496062992125984"/>
  <pageSetup scale="8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J44"/>
  <sheetViews>
    <sheetView workbookViewId="0">
      <selection activeCell="I23" sqref="I23"/>
    </sheetView>
  </sheetViews>
  <sheetFormatPr baseColWidth="10" defaultRowHeight="13.2" x14ac:dyDescent="0.25"/>
  <cols>
    <col min="3" max="3" width="49" customWidth="1"/>
    <col min="4" max="4" width="17.6640625" customWidth="1"/>
    <col min="5" max="5" width="19.44140625" customWidth="1"/>
    <col min="10" max="10" width="13.6640625" style="7" bestFit="1" customWidth="1"/>
  </cols>
  <sheetData>
    <row r="4" spans="3:10" ht="15.6" x14ac:dyDescent="0.25">
      <c r="C4" t="str">
        <f>+FLUJO!G2</f>
        <v>Presidencia Municipal de Frontera, Coahuila</v>
      </c>
      <c r="F4" s="18"/>
      <c r="G4" s="18"/>
    </row>
    <row r="5" spans="3:10" ht="15.6" x14ac:dyDescent="0.25">
      <c r="F5" s="18"/>
      <c r="G5" s="18"/>
    </row>
    <row r="6" spans="3:10" ht="15.6" x14ac:dyDescent="0.25">
      <c r="F6" s="18"/>
      <c r="G6" s="18"/>
    </row>
    <row r="7" spans="3:10" ht="15.6" x14ac:dyDescent="0.25">
      <c r="F7" s="18"/>
      <c r="G7" s="18"/>
    </row>
    <row r="11" spans="3:10" x14ac:dyDescent="0.25">
      <c r="D11" s="4">
        <v>2014</v>
      </c>
      <c r="E11" s="4">
        <v>2013</v>
      </c>
      <c r="F11" s="9" t="s">
        <v>75</v>
      </c>
      <c r="G11" s="9" t="s">
        <v>76</v>
      </c>
    </row>
    <row r="12" spans="3:10" x14ac:dyDescent="0.25">
      <c r="C12" s="15" t="s">
        <v>50</v>
      </c>
      <c r="D12" s="11">
        <v>70286393.560000002</v>
      </c>
      <c r="E12" s="11">
        <f>+E13+E18</f>
        <v>51860840.209999993</v>
      </c>
      <c r="F12" s="12"/>
      <c r="G12" s="12"/>
      <c r="J12" s="7">
        <v>2557188.2000000002</v>
      </c>
    </row>
    <row r="13" spans="3:10" x14ac:dyDescent="0.25">
      <c r="C13" s="15" t="s">
        <v>52</v>
      </c>
      <c r="D13" s="11">
        <v>5892075.4299999997</v>
      </c>
      <c r="E13" s="11">
        <f>SUM(E14:E17)</f>
        <v>4871853.3000000007</v>
      </c>
      <c r="F13" s="12"/>
      <c r="G13" s="12"/>
      <c r="J13" s="7">
        <v>1177</v>
      </c>
    </row>
    <row r="14" spans="3:10" x14ac:dyDescent="0.25">
      <c r="C14" s="14" t="s">
        <v>54</v>
      </c>
      <c r="D14" s="12">
        <v>2376007.56</v>
      </c>
      <c r="E14" s="12">
        <v>2557188.2000000002</v>
      </c>
      <c r="F14" s="12">
        <f>+E14-D14</f>
        <v>181180.64000000013</v>
      </c>
      <c r="G14" s="12"/>
      <c r="J14" s="7">
        <v>170784.82</v>
      </c>
    </row>
    <row r="15" spans="3:10" ht="15.75" customHeight="1" x14ac:dyDescent="0.25">
      <c r="C15" s="14" t="s">
        <v>56</v>
      </c>
      <c r="D15" s="12">
        <v>1391415.47</v>
      </c>
      <c r="E15" s="12">
        <f>187655.32+40812.93+130154.18</f>
        <v>358622.43</v>
      </c>
      <c r="F15" s="12"/>
      <c r="G15" s="12">
        <f>+D15-E15</f>
        <v>1032793.04</v>
      </c>
      <c r="J15" s="7">
        <v>16870.5</v>
      </c>
    </row>
    <row r="16" spans="3:10" ht="14.25" customHeight="1" x14ac:dyDescent="0.25">
      <c r="C16" s="14" t="s">
        <v>58</v>
      </c>
      <c r="D16" s="12">
        <v>2124152.4</v>
      </c>
      <c r="E16" s="34">
        <f>1177+1954365.67</f>
        <v>1955542.67</v>
      </c>
      <c r="F16" s="12"/>
      <c r="G16" s="12">
        <f>+D16-E16</f>
        <v>168609.72999999998</v>
      </c>
      <c r="J16" s="7">
        <v>17601.169999999998</v>
      </c>
    </row>
    <row r="17" spans="3:10" x14ac:dyDescent="0.25">
      <c r="C17" s="14" t="s">
        <v>60</v>
      </c>
      <c r="D17" s="12">
        <v>500</v>
      </c>
      <c r="E17" s="12">
        <v>500</v>
      </c>
      <c r="F17" s="12"/>
      <c r="G17" s="12"/>
      <c r="J17" s="7">
        <v>112553.01</v>
      </c>
    </row>
    <row r="18" spans="3:10" x14ac:dyDescent="0.25">
      <c r="C18" s="15" t="s">
        <v>62</v>
      </c>
      <c r="D18" s="11">
        <v>64394318.130000003</v>
      </c>
      <c r="E18" s="11">
        <f>SUM(E19:E20)</f>
        <v>46988986.909999996</v>
      </c>
      <c r="F18" s="12"/>
      <c r="G18" s="12"/>
      <c r="J18" s="7">
        <v>40812.93</v>
      </c>
    </row>
    <row r="19" spans="3:10" ht="26.25" customHeight="1" x14ac:dyDescent="0.25">
      <c r="C19" s="14" t="s">
        <v>64</v>
      </c>
      <c r="D19" s="12">
        <v>24489374.149999999</v>
      </c>
      <c r="E19" s="12">
        <v>13837839</v>
      </c>
      <c r="F19" s="12"/>
      <c r="G19" s="12">
        <f>+D19-E19</f>
        <v>10651535.149999999</v>
      </c>
      <c r="J19" s="7">
        <v>15000</v>
      </c>
    </row>
    <row r="20" spans="3:10" x14ac:dyDescent="0.25">
      <c r="C20" s="14" t="s">
        <v>66</v>
      </c>
      <c r="D20" s="12">
        <v>39904943.979999997</v>
      </c>
      <c r="E20" s="12">
        <v>33151147.91</v>
      </c>
      <c r="F20" s="12"/>
      <c r="G20" s="12">
        <f>+D20-E20</f>
        <v>6753796.0699999966</v>
      </c>
      <c r="J20" s="7">
        <v>85000</v>
      </c>
    </row>
    <row r="21" spans="3:10" ht="13.8" thickBot="1" x14ac:dyDescent="0.3">
      <c r="F21" s="12"/>
      <c r="G21" s="12"/>
      <c r="J21" s="7">
        <v>378300</v>
      </c>
    </row>
    <row r="22" spans="3:10" ht="14.4" thickTop="1" thickBot="1" x14ac:dyDescent="0.3">
      <c r="C22" s="10" t="s">
        <v>73</v>
      </c>
      <c r="D22" s="6">
        <v>70286393.560000002</v>
      </c>
      <c r="E22" s="6">
        <f>+E20+E19+E17+E16+E15+E14</f>
        <v>51860840.210000001</v>
      </c>
      <c r="F22" s="12"/>
      <c r="G22" s="12"/>
      <c r="J22" s="7">
        <v>1476065.67</v>
      </c>
    </row>
    <row r="23" spans="3:10" ht="13.8" thickTop="1" x14ac:dyDescent="0.25">
      <c r="C23" s="10"/>
      <c r="D23" s="10"/>
      <c r="E23" s="10"/>
      <c r="F23" s="12"/>
      <c r="G23" s="12"/>
      <c r="J23" s="7">
        <v>500</v>
      </c>
    </row>
    <row r="24" spans="3:10" x14ac:dyDescent="0.25">
      <c r="D24" s="13">
        <v>2014</v>
      </c>
      <c r="E24" s="13">
        <v>2014</v>
      </c>
      <c r="F24" s="12"/>
      <c r="G24" s="12"/>
      <c r="J24" s="7">
        <v>5239839</v>
      </c>
    </row>
    <row r="25" spans="3:10" x14ac:dyDescent="0.25">
      <c r="C25" s="15" t="s">
        <v>51</v>
      </c>
      <c r="D25" s="11">
        <v>35290142.880000003</v>
      </c>
      <c r="E25" s="11">
        <f>+E26+E30</f>
        <v>21252727.809999999</v>
      </c>
      <c r="F25" s="12"/>
      <c r="G25" s="12"/>
      <c r="J25" s="7">
        <v>8598000</v>
      </c>
    </row>
    <row r="26" spans="3:10" x14ac:dyDescent="0.25">
      <c r="C26" s="15" t="s">
        <v>53</v>
      </c>
      <c r="D26" s="11">
        <v>23676927.719999999</v>
      </c>
      <c r="E26" s="11">
        <f>SUM(E27:E29)</f>
        <v>7354945.6900000004</v>
      </c>
      <c r="F26" s="12"/>
      <c r="G26" s="12"/>
      <c r="J26" s="7">
        <v>1836290.29</v>
      </c>
    </row>
    <row r="27" spans="3:10" ht="17.25" customHeight="1" x14ac:dyDescent="0.25">
      <c r="C27" s="14" t="s">
        <v>55</v>
      </c>
      <c r="D27" s="12">
        <v>15576912.560000001</v>
      </c>
      <c r="E27" s="12">
        <v>2198587.04</v>
      </c>
      <c r="F27" s="12">
        <f>+D27-E27</f>
        <v>13378325.52</v>
      </c>
      <c r="G27" s="12"/>
      <c r="J27" s="7">
        <v>2382367.9</v>
      </c>
    </row>
    <row r="28" spans="3:10" ht="14.25" customHeight="1" x14ac:dyDescent="0.25">
      <c r="C28" s="14" t="s">
        <v>57</v>
      </c>
      <c r="D28" s="12">
        <v>0</v>
      </c>
      <c r="E28" s="12">
        <v>0</v>
      </c>
      <c r="F28" s="12"/>
      <c r="G28" s="12"/>
      <c r="J28" s="7">
        <v>2138122.79</v>
      </c>
    </row>
    <row r="29" spans="3:10" ht="15.75" customHeight="1" x14ac:dyDescent="0.25">
      <c r="C29" s="14" t="s">
        <v>59</v>
      </c>
      <c r="D29" s="12">
        <v>8100015.1600000001</v>
      </c>
      <c r="E29" s="12">
        <v>5156358.6500000004</v>
      </c>
      <c r="F29" s="12">
        <f>+D29-E29</f>
        <v>2943656.51</v>
      </c>
      <c r="G29" s="12"/>
      <c r="J29" s="7">
        <v>132689.93</v>
      </c>
    </row>
    <row r="30" spans="3:10" x14ac:dyDescent="0.25">
      <c r="C30" s="15" t="s">
        <v>61</v>
      </c>
      <c r="D30" s="11">
        <v>11613215.16</v>
      </c>
      <c r="E30" s="11">
        <f>SUM(E31)</f>
        <v>13897782.119999999</v>
      </c>
      <c r="F30" s="12"/>
      <c r="G30" s="12"/>
      <c r="J30" s="7">
        <v>17334055.02</v>
      </c>
    </row>
    <row r="31" spans="3:10" ht="15.75" customHeight="1" x14ac:dyDescent="0.25">
      <c r="C31" s="14" t="s">
        <v>63</v>
      </c>
      <c r="D31" s="12">
        <v>11613215.16</v>
      </c>
      <c r="E31" s="12">
        <v>13897782.119999999</v>
      </c>
      <c r="F31" s="12"/>
      <c r="G31" s="12">
        <f>+E31-D31</f>
        <v>2284566.959999999</v>
      </c>
      <c r="J31" s="7">
        <v>488810</v>
      </c>
    </row>
    <row r="32" spans="3:10" x14ac:dyDescent="0.25">
      <c r="D32" s="13">
        <v>2014</v>
      </c>
      <c r="E32" s="13">
        <v>2014</v>
      </c>
      <c r="F32" s="12"/>
      <c r="G32" s="12"/>
      <c r="J32" s="7">
        <v>2796144.21</v>
      </c>
    </row>
    <row r="33" spans="3:10" ht="16.5" customHeight="1" x14ac:dyDescent="0.25">
      <c r="C33" s="15" t="s">
        <v>65</v>
      </c>
      <c r="D33" s="11">
        <v>34996250.689999998</v>
      </c>
      <c r="E33" s="11">
        <f>+E35+E37</f>
        <v>30608112.409999996</v>
      </c>
      <c r="F33" s="12"/>
      <c r="G33" s="12"/>
      <c r="J33" s="7">
        <v>171000</v>
      </c>
    </row>
    <row r="34" spans="3:10" x14ac:dyDescent="0.25">
      <c r="C34" s="15"/>
      <c r="D34" s="11"/>
      <c r="E34" s="11"/>
      <c r="F34" s="12"/>
      <c r="G34" s="12"/>
      <c r="J34" s="7">
        <v>547400.64</v>
      </c>
    </row>
    <row r="35" spans="3:10" x14ac:dyDescent="0.25">
      <c r="C35" s="15" t="s">
        <v>67</v>
      </c>
      <c r="D35" s="11">
        <v>13628940.01</v>
      </c>
      <c r="E35" s="11">
        <f>SUM(E36)</f>
        <v>13628940.01</v>
      </c>
      <c r="F35" s="12"/>
      <c r="G35" s="12"/>
      <c r="J35" s="7">
        <v>474855</v>
      </c>
    </row>
    <row r="36" spans="3:10" x14ac:dyDescent="0.25">
      <c r="C36" s="14" t="s">
        <v>68</v>
      </c>
      <c r="D36" s="12">
        <v>13628940.01</v>
      </c>
      <c r="E36" s="12">
        <v>13628940.01</v>
      </c>
      <c r="F36" s="12"/>
      <c r="G36" s="12"/>
      <c r="J36" s="7">
        <v>3593243.75</v>
      </c>
    </row>
    <row r="37" spans="3:10" x14ac:dyDescent="0.25">
      <c r="C37" s="15" t="s">
        <v>69</v>
      </c>
      <c r="D37" s="11">
        <v>21367310.68</v>
      </c>
      <c r="E37" s="11">
        <f>SUM(E38:E40)</f>
        <v>16979172.399999999</v>
      </c>
      <c r="F37" s="12"/>
      <c r="G37" s="12"/>
      <c r="J37" s="7">
        <v>55592.15</v>
      </c>
    </row>
    <row r="38" spans="3:10" ht="18.75" customHeight="1" x14ac:dyDescent="0.25">
      <c r="C38" s="14" t="s">
        <v>70</v>
      </c>
      <c r="D38" s="12">
        <v>4388701.79</v>
      </c>
      <c r="E38" s="12">
        <v>7795621.3200000003</v>
      </c>
      <c r="F38" s="12">
        <f>+D38</f>
        <v>4388701.79</v>
      </c>
      <c r="G38" s="12"/>
      <c r="J38" s="7">
        <v>1060576.23</v>
      </c>
    </row>
    <row r="39" spans="3:10" ht="13.5" customHeight="1" x14ac:dyDescent="0.25">
      <c r="C39" s="14" t="s">
        <v>71</v>
      </c>
      <c r="D39" s="12">
        <v>16979172.399999999</v>
      </c>
      <c r="E39" s="12">
        <v>9183551.0800000001</v>
      </c>
      <c r="F39" s="12"/>
      <c r="G39" s="12">
        <f>+E39+E38-D39-D40</f>
        <v>563.51</v>
      </c>
    </row>
    <row r="40" spans="3:10" ht="16.5" customHeight="1" x14ac:dyDescent="0.25">
      <c r="C40" s="14" t="s">
        <v>72</v>
      </c>
      <c r="D40" s="12">
        <v>-563.51</v>
      </c>
      <c r="E40" s="12">
        <v>0</v>
      </c>
      <c r="F40" s="12"/>
      <c r="G40" s="12"/>
    </row>
    <row r="41" spans="3:10" ht="13.8" thickBot="1" x14ac:dyDescent="0.3">
      <c r="F41" s="12"/>
      <c r="G41" s="12"/>
    </row>
    <row r="42" spans="3:10" ht="17.25" customHeight="1" thickTop="1" thickBot="1" x14ac:dyDescent="0.3">
      <c r="C42" s="16" t="s">
        <v>74</v>
      </c>
      <c r="D42" s="17">
        <v>70286393.569999993</v>
      </c>
      <c r="E42" s="17">
        <f>+E40+E39+E38+E36+E31+E29+E28+E27</f>
        <v>51860840.219999991</v>
      </c>
      <c r="F42" s="19">
        <f>SUM(F12:F40)</f>
        <v>20891864.460000001</v>
      </c>
      <c r="G42" s="19">
        <f>SUM(G12:G40)</f>
        <v>20891864.459999997</v>
      </c>
    </row>
    <row r="43" spans="3:10" ht="13.8" thickTop="1" x14ac:dyDescent="0.25">
      <c r="F43" s="11"/>
      <c r="G43" s="11">
        <f>+F42-G42</f>
        <v>0</v>
      </c>
    </row>
    <row r="44" spans="3:10" x14ac:dyDescent="0.25">
      <c r="E44" s="35"/>
      <c r="F44" s="12"/>
      <c r="G44" s="12"/>
    </row>
  </sheetData>
  <pageMargins left="0.70866141732283472" right="0.70866141732283472" top="0.74803149606299213" bottom="0.74803149606299213" header="0.31496062992125984" footer="0.31496062992125984"/>
  <pageSetup scale="8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FLUJO</vt:lpstr>
      <vt:lpstr>DATOS PARA 2015</vt:lpstr>
      <vt:lpstr>DATOS PARA 2014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Crystal Decisions</dc:creator>
  <dc:description>Powered by Crystal</dc:description>
  <cp:lastModifiedBy>Maria Fernanda Ramirez</cp:lastModifiedBy>
  <cp:lastPrinted>2015-09-08T06:33:54Z</cp:lastPrinted>
  <dcterms:created xsi:type="dcterms:W3CDTF">2016-11-16T22:54:07Z</dcterms:created>
  <dcterms:modified xsi:type="dcterms:W3CDTF">2016-11-16T22:54:07Z</dcterms:modified>
</cp:coreProperties>
</file>