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1"/>
  </bookViews>
  <sheets>
    <sheet name="NOTA EA-01, EA-02" sheetId="7" r:id="rId1"/>
    <sheet name="NOTA EA-03" sheetId="8" r:id="rId2"/>
  </sheets>
  <calcPr calcId="125725"/>
</workbook>
</file>

<file path=xl/calcChain.xml><?xml version="1.0" encoding="utf-8"?>
<calcChain xmlns="http://schemas.openxmlformats.org/spreadsheetml/2006/main">
  <c r="F70" i="8"/>
  <c r="I70"/>
  <c r="J65" s="1"/>
  <c r="I66"/>
  <c r="G65"/>
  <c r="F66"/>
  <c r="I62" l="1"/>
  <c r="I60"/>
  <c r="I52"/>
  <c r="I48"/>
  <c r="I40"/>
  <c r="I28"/>
  <c r="I17"/>
  <c r="F48"/>
  <c r="G37" i="7"/>
  <c r="G33"/>
  <c r="G29"/>
  <c r="G24"/>
  <c r="G19"/>
  <c r="G15"/>
  <c r="F19"/>
  <c r="G39" l="1"/>
  <c r="I42" i="8"/>
  <c r="I54"/>
  <c r="F40"/>
  <c r="F60"/>
  <c r="F62" s="1"/>
  <c r="F52"/>
  <c r="F54" s="1"/>
  <c r="F28"/>
  <c r="F17"/>
  <c r="J47" l="1"/>
  <c r="F42"/>
  <c r="G47" s="1"/>
  <c r="F33" i="7"/>
  <c r="F29"/>
  <c r="F24"/>
  <c r="F15"/>
  <c r="J32" i="8" l="1"/>
  <c r="J37"/>
  <c r="J13"/>
  <c r="J51"/>
  <c r="J20"/>
  <c r="J22"/>
  <c r="J59"/>
  <c r="J31"/>
  <c r="J36"/>
  <c r="J24"/>
  <c r="J27"/>
  <c r="J23"/>
  <c r="J15"/>
  <c r="J26"/>
  <c r="J14"/>
  <c r="J21"/>
  <c r="J39"/>
  <c r="J34"/>
  <c r="J33"/>
  <c r="J35"/>
  <c r="J25"/>
  <c r="J38"/>
  <c r="J16"/>
  <c r="G51"/>
  <c r="G38"/>
  <c r="G36"/>
  <c r="G34"/>
  <c r="G32"/>
  <c r="G27"/>
  <c r="G25"/>
  <c r="G23"/>
  <c r="G21"/>
  <c r="G16"/>
  <c r="G14"/>
  <c r="G59"/>
  <c r="G39"/>
  <c r="G37"/>
  <c r="G35"/>
  <c r="G33"/>
  <c r="G31"/>
  <c r="G26"/>
  <c r="G24"/>
  <c r="G22"/>
  <c r="G20"/>
  <c r="G15"/>
  <c r="G13"/>
  <c r="F37" i="7"/>
  <c r="F39" s="1"/>
  <c r="J70" i="8" l="1"/>
  <c r="G70"/>
</calcChain>
</file>

<file path=xl/sharedStrings.xml><?xml version="1.0" encoding="utf-8"?>
<sst xmlns="http://schemas.openxmlformats.org/spreadsheetml/2006/main" count="120" uniqueCount="79">
  <si>
    <t>Cuenta</t>
  </si>
  <si>
    <t>Monto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</si>
  <si>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</si>
  <si>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</si>
  <si>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</si>
  <si>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</si>
  <si>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</si>
  <si>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</si>
  <si>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</si>
  <si>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</si>
  <si>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</si>
  <si>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</si>
  <si>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</si>
  <si>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</si>
  <si>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</si>
  <si>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</si>
  <si>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</si>
  <si>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</si>
  <si>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PARTICIPACIONES Y APORTACIONES</t>
  </si>
  <si>
    <t>PARTICIPACIONES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</si>
  <si>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</si>
  <si>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</si>
  <si>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</si>
  <si>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</si>
  <si>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</si>
  <si>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</si>
  <si>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</si>
  <si>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</si>
  <si>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</si>
  <si>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</si>
  <si>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</si>
  <si>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</si>
  <si>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</si>
  <si>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</si>
  <si>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</si>
  <si>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</si>
  <si>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</si>
  <si>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MATERIALES Y SUMINISTROS PARA SEGURIDAD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</si>
  <si>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</si>
  <si>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</si>
  <si>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</si>
  <si>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</si>
  <si>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</si>
  <si>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</si>
  <si>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</si>
  <si>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</si>
  <si>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</si>
  <si>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</si>
  <si>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</si>
  <si>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</si>
  <si>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</si>
  <si>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INTERESES, COMISIONES Y OTROS GASTOS DE LA DEUDA PÚBLICA</t>
  </si>
  <si>
    <t>INTERESES DE LA DEUDA PÚBLICA</t>
  </si>
  <si>
    <t>INTERESES DE LA DEUDA PÚBLICA INTERNA</t>
  </si>
  <si>
    <t>Nota EA-02 - Otros Ingresos</t>
  </si>
  <si>
    <t>APLICABLES.</t>
  </si>
  <si>
    <t>Trimestre</t>
  </si>
  <si>
    <t>Acumulado</t>
  </si>
  <si>
    <t>Ref.</t>
  </si>
  <si>
    <t xml:space="preserve"> </t>
  </si>
  <si>
    <t xml:space="preserve">Presidencia Municipal de Muzquiz </t>
  </si>
  <si>
    <t xml:space="preserve">ESTA NOTA NO LE APLICA A LA PRESIDENCIA MUNICIPAL DE MUZQUIZ, YA QUE NO CUENTA CON REGISTROS EN LAS CUENTAS </t>
  </si>
  <si>
    <t>CONTRIBUCIONES</t>
  </si>
  <si>
    <t>CONTRIBUCIONES DE MEJORAS POR OBRAS PUBLICAS</t>
  </si>
  <si>
    <t>SUBSIDIOS</t>
  </si>
  <si>
    <t>(2)</t>
  </si>
  <si>
    <t>TOTAL DEL 1 DE OCTUBRE AL31 DE DICIEMBRE DE 2015 Y ACUMULADO 2015</t>
  </si>
  <si>
    <t>TOTAL INGRESOS DE GESTIÓN DEL 1 DE OCTUBRE AL 31 DE DICIEMBRE DE 2015 Y ACUM. 2015</t>
  </si>
  <si>
    <t>del 1 de Octubre al 31 de Diciembre de 2015 y Acum. 2015</t>
  </si>
  <si>
    <t>TOTAL DEL 1 DE OCTUBRE AL 31 DE DICIEMBRE DE 2015 Y ACUM. 2015</t>
  </si>
  <si>
    <t>TOTAL GASTOS DE FUNCIONAMIENTO DEL 1 DE OCTUBRE AL 31 DE DICIEMBRE DE 2015 Y ACUM 2015</t>
  </si>
  <si>
    <t>TOTAL TRANSFERENICAS, ASIGNACIONES, SUBSIDIOS Y OTRAS AYUDAS SOCIALES DEL 1 DE OCTUBRE AL 31 DE DICIEMBRE DE 2015 Y ACUMULADO 2015</t>
  </si>
  <si>
    <t>TOTAL TRANSFERENICAS, ASIGNACIONES, SUBSIDIOS Y OTRAS AYUDAS SOCIALES DEL 1 DE OCTUBRE AL 31 DE DICIEMBRE DE 2015 Y ACUM. 2015</t>
  </si>
  <si>
    <t>TOTAL GASTOS Y OTRAS PÉRDIDAS DEL 1 DE OCTUBRE AL 31 DE DICIEMBRE DE 2015 Y ACUM 2015</t>
  </si>
  <si>
    <t xml:space="preserve">       DEL 01 DE ENERO AL 31 DE DICIEMBRE DE 2015 RESPECTIVAMENTE.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</si>
  <si>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DEL 01 DE OCTUBRE AL 31 DE DICIEMBRE DE 2015 Y</t>
    </r>
  </si>
  <si>
    <t>INVERSION PUBLICA</t>
  </si>
  <si>
    <t>CONSTRUCCION EN BIENES NO CAPITALIZABLE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</si>
  <si>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POR INVERSION PUBLICA NO CAPITALIZABLE DEL 01 DE OCTUBRE AL 31 DE DICIEMBRE DE 2015 Y DEL 01 DE ENERO AL 31 DE DICIEMBRE DE 2015 RESPECTIVAMENTE.</t>
    </r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</si>
</sst>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7" xfId="0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4" fontId="3" fillId="0" borderId="5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13" xfId="0" applyNumberFormat="1" applyFont="1" applyFill="1" applyBorder="1"/>
    <xf numFmtId="0" fontId="0" fillId="0" borderId="5" xfId="0" applyBorder="1"/>
    <xf numFmtId="0" fontId="0" fillId="0" borderId="6" xfId="0" applyBorder="1"/>
    <xf numFmtId="4" fontId="3" fillId="0" borderId="14" xfId="0" applyNumberFormat="1" applyFont="1" applyFill="1" applyBorder="1"/>
    <xf numFmtId="4" fontId="3" fillId="0" borderId="13" xfId="1" applyNumberFormat="1" applyFont="1" applyBorder="1"/>
    <xf numFmtId="4" fontId="2" fillId="0" borderId="15" xfId="0" applyNumberFormat="1" applyFont="1" applyBorder="1"/>
    <xf numFmtId="0" fontId="2" fillId="0" borderId="5" xfId="0" applyFont="1" applyBorder="1" applyAlignment="1">
      <alignment wrapText="1"/>
    </xf>
    <xf numFmtId="4" fontId="3" fillId="0" borderId="13" xfId="1" applyNumberFormat="1" applyFont="1" applyBorder="1" applyAlignment="1">
      <alignment wrapText="1"/>
    </xf>
    <xf numFmtId="0" fontId="0" fillId="0" borderId="0" xfId="0" applyAlignment="1">
      <alignment wrapText="1"/>
    </xf>
    <xf numFmtId="10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4" fontId="3" fillId="0" borderId="16" xfId="0" applyNumberFormat="1" applyFont="1" applyFill="1" applyBorder="1"/>
    <xf numFmtId="4" fontId="3" fillId="0" borderId="17" xfId="1" applyNumberFormat="1" applyFont="1" applyBorder="1"/>
    <xf numFmtId="4" fontId="3" fillId="0" borderId="8" xfId="1" applyNumberFormat="1" applyFont="1" applyBorder="1"/>
    <xf numFmtId="4" fontId="3" fillId="0" borderId="17" xfId="1" applyNumberFormat="1" applyFont="1" applyBorder="1" applyAlignment="1">
      <alignment wrapText="1"/>
    </xf>
    <xf numFmtId="4" fontId="2" fillId="0" borderId="18" xfId="0" applyNumberFormat="1" applyFont="1" applyBorder="1"/>
    <xf numFmtId="4" fontId="3" fillId="0" borderId="19" xfId="1" applyNumberFormat="1" applyFont="1" applyBorder="1"/>
    <xf numFmtId="0" fontId="0" fillId="0" borderId="20" xfId="0" applyBorder="1"/>
    <xf numFmtId="49" fontId="6" fillId="0" borderId="5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Fill="1" applyBorder="1"/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2" fillId="0" borderId="5" xfId="0" applyNumberFormat="1" applyFont="1" applyBorder="1"/>
    <xf numFmtId="43" fontId="3" fillId="0" borderId="14" xfId="0" applyNumberFormat="1" applyFont="1" applyBorder="1"/>
    <xf numFmtId="43" fontId="2" fillId="0" borderId="8" xfId="0" applyNumberFormat="1" applyFont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123825</xdr:rowOff>
    </xdr:to>
    <xdr:pic>
      <xdr:nvPicPr>
        <xdr:cNvPr id="7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</xdr:row>
      <xdr:rowOff>0</xdr:rowOff>
    </xdr:from>
    <xdr:to>
      <xdr:col>6</xdr:col>
      <xdr:colOff>1009650</xdr:colOff>
      <xdr:row>5</xdr:row>
      <xdr:rowOff>171450</xdr:rowOff>
    </xdr:to>
    <xdr:pic>
      <xdr:nvPicPr>
        <xdr:cNvPr id="8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76975" y="190500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42</xdr:row>
      <xdr:rowOff>0</xdr:rowOff>
    </xdr:from>
    <xdr:to>
      <xdr:col>1</xdr:col>
      <xdr:colOff>466725</xdr:colOff>
      <xdr:row>48</xdr:row>
      <xdr:rowOff>104775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77247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42</xdr:row>
      <xdr:rowOff>142875</xdr:rowOff>
    </xdr:from>
    <xdr:to>
      <xdr:col>6</xdr:col>
      <xdr:colOff>838200</xdr:colOff>
      <xdr:row>47</xdr:row>
      <xdr:rowOff>123825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5525" y="7867650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504825</xdr:colOff>
      <xdr:row>6</xdr:row>
      <xdr:rowOff>142875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1123950</xdr:colOff>
      <xdr:row>0</xdr:row>
      <xdr:rowOff>85725</xdr:rowOff>
    </xdr:from>
    <xdr:to>
      <xdr:col>8</xdr:col>
      <xdr:colOff>742950</xdr:colOff>
      <xdr:row>5</xdr:row>
      <xdr:rowOff>66675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85725"/>
          <a:ext cx="1914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56"/>
  <sheetViews>
    <sheetView workbookViewId="0">
      <selection activeCell="A53" sqref="A1:G53"/>
    </sheetView>
  </sheetViews>
  <sheetFormatPr baseColWidth="10" defaultRowHeight="1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7" max="7" width="16.42578125" customWidth="1"/>
    <col min="11" max="11" width="12.7109375" bestFit="1" customWidth="1"/>
  </cols>
  <sheetData>
    <row r="3" spans="1:11" ht="23.25">
      <c r="A3" s="60" t="s">
        <v>60</v>
      </c>
      <c r="B3" s="60"/>
      <c r="C3" s="60"/>
      <c r="D3" s="60"/>
      <c r="E3" s="60"/>
      <c r="F3" s="60"/>
    </row>
    <row r="4" spans="1:11" ht="18.75">
      <c r="A4" s="61" t="s">
        <v>5</v>
      </c>
      <c r="B4" s="61"/>
      <c r="C4" s="61"/>
      <c r="D4" s="61"/>
      <c r="E4" s="61"/>
      <c r="F4" s="61"/>
    </row>
    <row r="5" spans="1:11" ht="18.75">
      <c r="A5" s="61" t="s">
        <v>68</v>
      </c>
      <c r="B5" s="61"/>
      <c r="C5" s="61"/>
      <c r="D5" s="61"/>
      <c r="E5" s="61"/>
      <c r="F5" s="61"/>
    </row>
    <row r="6" spans="1:11">
      <c r="A6" s="11"/>
      <c r="B6" s="11"/>
      <c r="C6" s="11"/>
      <c r="D6" s="11"/>
      <c r="E6" s="11"/>
      <c r="F6" s="11"/>
    </row>
    <row r="7" spans="1:11">
      <c r="A7" s="11"/>
      <c r="B7" s="11"/>
      <c r="C7" s="11"/>
      <c r="D7" s="11"/>
      <c r="E7" s="11"/>
      <c r="F7" s="11"/>
    </row>
    <row r="8" spans="1:11" ht="15.75" thickBot="1">
      <c r="A8" s="1"/>
      <c r="B8" s="1"/>
      <c r="C8" s="1"/>
      <c r="D8" s="1"/>
      <c r="E8" s="1"/>
      <c r="F8" s="1"/>
    </row>
    <row r="9" spans="1:11" ht="15.75" thickBot="1">
      <c r="A9" s="2" t="s">
        <v>0</v>
      </c>
      <c r="B9" s="65" t="s">
        <v>4</v>
      </c>
      <c r="C9" s="66"/>
      <c r="D9" s="66"/>
      <c r="E9" s="67"/>
      <c r="F9" s="15" t="s">
        <v>56</v>
      </c>
      <c r="G9" s="36" t="s">
        <v>57</v>
      </c>
    </row>
    <row r="10" spans="1:11">
      <c r="A10" s="3"/>
      <c r="B10" s="4"/>
      <c r="C10" s="5"/>
      <c r="D10" s="5"/>
      <c r="E10" s="6"/>
      <c r="F10" s="17"/>
      <c r="G10" s="17"/>
    </row>
    <row r="11" spans="1:11">
      <c r="A11" s="24">
        <v>411</v>
      </c>
      <c r="B11" s="13" t="s">
        <v>6</v>
      </c>
      <c r="C11" s="5"/>
      <c r="D11" s="5"/>
      <c r="E11" s="6"/>
      <c r="F11" s="17"/>
      <c r="G11" s="17"/>
    </row>
    <row r="12" spans="1:11">
      <c r="A12" s="12">
        <v>4112</v>
      </c>
      <c r="B12" s="4" t="s">
        <v>7</v>
      </c>
      <c r="C12" s="5"/>
      <c r="D12" s="5"/>
      <c r="E12" s="6"/>
      <c r="F12" s="17">
        <v>1704265.51</v>
      </c>
      <c r="G12" s="17">
        <v>17925706.780000001</v>
      </c>
      <c r="K12" s="39"/>
    </row>
    <row r="13" spans="1:11">
      <c r="A13" s="12">
        <v>4117</v>
      </c>
      <c r="B13" s="4" t="s">
        <v>8</v>
      </c>
      <c r="C13" s="5"/>
      <c r="D13" s="5"/>
      <c r="E13" s="6"/>
      <c r="F13" s="17">
        <v>400848.79</v>
      </c>
      <c r="G13" s="17">
        <v>2137514.98</v>
      </c>
      <c r="K13" s="39"/>
    </row>
    <row r="14" spans="1:11">
      <c r="A14" s="12">
        <v>4119</v>
      </c>
      <c r="B14" s="4" t="s">
        <v>9</v>
      </c>
      <c r="C14" s="5"/>
      <c r="D14" s="5"/>
      <c r="E14" s="6"/>
      <c r="F14" s="17">
        <v>128267</v>
      </c>
      <c r="G14" s="17">
        <v>443799.67</v>
      </c>
      <c r="K14" s="39"/>
    </row>
    <row r="15" spans="1:11" ht="15.75" thickBot="1">
      <c r="A15" s="3"/>
      <c r="B15" s="62" t="s">
        <v>66</v>
      </c>
      <c r="C15" s="63"/>
      <c r="D15" s="63"/>
      <c r="E15" s="64"/>
      <c r="F15" s="25">
        <f>SUM(F12:F14)</f>
        <v>2233381.2999999998</v>
      </c>
      <c r="G15" s="25">
        <f>SUM(G12:G14)</f>
        <v>20507021.430000003</v>
      </c>
      <c r="K15" s="39"/>
    </row>
    <row r="16" spans="1:11">
      <c r="A16" s="3"/>
      <c r="B16" s="4"/>
      <c r="C16" s="5"/>
      <c r="D16" s="5"/>
      <c r="E16" s="6"/>
      <c r="F16" s="18"/>
      <c r="G16" s="18"/>
      <c r="K16" s="39"/>
    </row>
    <row r="17" spans="1:11">
      <c r="A17" s="24">
        <v>414</v>
      </c>
      <c r="B17" s="13" t="s">
        <v>62</v>
      </c>
      <c r="C17" s="5"/>
      <c r="D17" s="5"/>
      <c r="E17" s="6"/>
      <c r="F17" s="17"/>
      <c r="G17" s="17"/>
      <c r="K17" s="39"/>
    </row>
    <row r="18" spans="1:11">
      <c r="A18" s="12">
        <v>4131</v>
      </c>
      <c r="B18" s="4" t="s">
        <v>63</v>
      </c>
      <c r="C18" s="5"/>
      <c r="D18" s="5"/>
      <c r="E18" s="6"/>
      <c r="F18" s="17">
        <v>0</v>
      </c>
      <c r="G18" s="17">
        <v>8500</v>
      </c>
      <c r="K18" s="39"/>
    </row>
    <row r="19" spans="1:11" ht="15.75" thickBot="1">
      <c r="A19" s="3"/>
      <c r="B19" s="62" t="s">
        <v>66</v>
      </c>
      <c r="C19" s="63"/>
      <c r="D19" s="63"/>
      <c r="E19" s="64"/>
      <c r="F19" s="25">
        <f>SUM(F18:F18)</f>
        <v>0</v>
      </c>
      <c r="G19" s="25">
        <f>SUM(G18)</f>
        <v>8500</v>
      </c>
      <c r="K19" s="39"/>
    </row>
    <row r="20" spans="1:11">
      <c r="A20" s="3"/>
      <c r="B20" s="51"/>
      <c r="C20" s="52"/>
      <c r="D20" s="52"/>
      <c r="E20" s="53"/>
      <c r="F20" s="54"/>
      <c r="G20" s="54"/>
      <c r="K20" s="39"/>
    </row>
    <row r="21" spans="1:11">
      <c r="A21" s="24">
        <v>414</v>
      </c>
      <c r="B21" s="13" t="s">
        <v>10</v>
      </c>
      <c r="C21" s="5"/>
      <c r="D21" s="5"/>
      <c r="E21" s="6"/>
      <c r="F21" s="17"/>
      <c r="G21" s="17"/>
      <c r="K21" s="39"/>
    </row>
    <row r="22" spans="1:11">
      <c r="A22" s="12">
        <v>4143</v>
      </c>
      <c r="B22" s="4" t="s">
        <v>11</v>
      </c>
      <c r="C22" s="5"/>
      <c r="D22" s="5"/>
      <c r="E22" s="6"/>
      <c r="F22" s="17">
        <v>539795.5</v>
      </c>
      <c r="G22" s="17">
        <v>7874118.4500000002</v>
      </c>
      <c r="K22" s="39"/>
    </row>
    <row r="23" spans="1:11">
      <c r="A23" s="12">
        <v>4149</v>
      </c>
      <c r="B23" s="4" t="s">
        <v>12</v>
      </c>
      <c r="C23" s="5"/>
      <c r="D23" s="5"/>
      <c r="E23" s="6"/>
      <c r="F23" s="17">
        <v>500209.96</v>
      </c>
      <c r="G23" s="17">
        <v>4276028.7</v>
      </c>
      <c r="K23" s="39"/>
    </row>
    <row r="24" spans="1:11" ht="15.75" thickBot="1">
      <c r="A24" s="3"/>
      <c r="B24" s="62" t="s">
        <v>66</v>
      </c>
      <c r="C24" s="63"/>
      <c r="D24" s="63"/>
      <c r="E24" s="64"/>
      <c r="F24" s="25">
        <f>SUM(F22:F23)</f>
        <v>1040005.46</v>
      </c>
      <c r="G24" s="25">
        <f>SUM(G22:G23)</f>
        <v>12150147.15</v>
      </c>
      <c r="K24" s="39"/>
    </row>
    <row r="25" spans="1:11">
      <c r="A25" s="3"/>
      <c r="B25" s="4"/>
      <c r="C25" s="5"/>
      <c r="D25" s="5"/>
      <c r="E25" s="6"/>
      <c r="F25" s="18"/>
      <c r="G25" s="18"/>
      <c r="K25" s="39"/>
    </row>
    <row r="26" spans="1:11">
      <c r="A26" s="24">
        <v>415</v>
      </c>
      <c r="B26" s="13" t="s">
        <v>13</v>
      </c>
      <c r="C26" s="5"/>
      <c r="D26" s="5"/>
      <c r="E26" s="6"/>
      <c r="F26" s="17"/>
      <c r="G26" s="17"/>
      <c r="K26" s="39"/>
    </row>
    <row r="27" spans="1:11">
      <c r="A27" s="12">
        <v>4151</v>
      </c>
      <c r="B27" s="4" t="s">
        <v>14</v>
      </c>
      <c r="C27" s="5"/>
      <c r="D27" s="5"/>
      <c r="E27" s="6"/>
      <c r="F27" s="17"/>
      <c r="G27" s="17"/>
      <c r="K27" s="39"/>
    </row>
    <row r="28" spans="1:11">
      <c r="A28" s="12"/>
      <c r="B28" s="4" t="s">
        <v>15</v>
      </c>
      <c r="C28" s="5"/>
      <c r="D28" s="5"/>
      <c r="E28" s="6"/>
      <c r="F28" s="17">
        <v>13893.1</v>
      </c>
      <c r="G28" s="17">
        <v>31528.91</v>
      </c>
      <c r="K28" s="39"/>
    </row>
    <row r="29" spans="1:11" ht="15.75" thickBot="1">
      <c r="A29" s="3"/>
      <c r="B29" s="62" t="s">
        <v>66</v>
      </c>
      <c r="C29" s="63"/>
      <c r="D29" s="63"/>
      <c r="E29" s="64"/>
      <c r="F29" s="25">
        <f>SUM(F27:F28)</f>
        <v>13893.1</v>
      </c>
      <c r="G29" s="25">
        <f>SUM(G28)</f>
        <v>31528.91</v>
      </c>
      <c r="K29" s="39"/>
    </row>
    <row r="30" spans="1:11">
      <c r="A30" s="3"/>
      <c r="B30" s="4"/>
      <c r="C30" s="5"/>
      <c r="D30" s="5"/>
      <c r="E30" s="6"/>
      <c r="F30" s="18"/>
      <c r="G30" s="18"/>
      <c r="K30" s="39"/>
    </row>
    <row r="31" spans="1:11">
      <c r="A31" s="24">
        <v>416</v>
      </c>
      <c r="B31" s="13" t="s">
        <v>16</v>
      </c>
      <c r="C31" s="5"/>
      <c r="D31" s="5"/>
      <c r="E31" s="6"/>
      <c r="F31" s="17"/>
      <c r="G31" s="17"/>
      <c r="K31" s="39"/>
    </row>
    <row r="32" spans="1:11">
      <c r="A32" s="12">
        <v>4169</v>
      </c>
      <c r="B32" s="4" t="s">
        <v>17</v>
      </c>
      <c r="C32" s="5"/>
      <c r="D32" s="5"/>
      <c r="E32" s="6"/>
      <c r="F32" s="17">
        <v>3506789.87</v>
      </c>
      <c r="G32" s="17">
        <v>22386205.41</v>
      </c>
      <c r="K32" s="39"/>
    </row>
    <row r="33" spans="1:11" ht="15.75" thickBot="1">
      <c r="A33" s="3"/>
      <c r="B33" s="62" t="s">
        <v>66</v>
      </c>
      <c r="C33" s="63"/>
      <c r="D33" s="63"/>
      <c r="E33" s="64"/>
      <c r="F33" s="25">
        <f>SUM(F32:F32)</f>
        <v>3506789.87</v>
      </c>
      <c r="G33" s="25">
        <f>SUM(G32)</f>
        <v>22386205.41</v>
      </c>
      <c r="K33" s="39"/>
    </row>
    <row r="34" spans="1:11">
      <c r="A34" s="3"/>
      <c r="B34" s="4"/>
      <c r="C34" s="5"/>
      <c r="D34" s="5"/>
      <c r="E34" s="6"/>
      <c r="F34" s="18"/>
      <c r="G34" s="18"/>
      <c r="K34" s="39"/>
    </row>
    <row r="35" spans="1:11">
      <c r="A35" s="24">
        <v>421</v>
      </c>
      <c r="B35" s="13" t="s">
        <v>18</v>
      </c>
      <c r="C35" s="5"/>
      <c r="D35" s="5"/>
      <c r="E35" s="6"/>
      <c r="F35" s="18"/>
      <c r="G35" s="18"/>
      <c r="K35" s="39"/>
    </row>
    <row r="36" spans="1:11">
      <c r="A36" s="12">
        <v>4211</v>
      </c>
      <c r="B36" s="4" t="s">
        <v>19</v>
      </c>
      <c r="C36" s="5"/>
      <c r="D36" s="5"/>
      <c r="E36" s="6"/>
      <c r="F36" s="18">
        <v>23884882.260000002</v>
      </c>
      <c r="G36" s="18">
        <v>103547694.98999999</v>
      </c>
      <c r="K36" s="39"/>
    </row>
    <row r="37" spans="1:11" ht="15.75" thickBot="1">
      <c r="A37" s="3"/>
      <c r="B37" s="62" t="s">
        <v>66</v>
      </c>
      <c r="C37" s="63"/>
      <c r="D37" s="63"/>
      <c r="E37" s="64"/>
      <c r="F37" s="25">
        <f>SUM(F36:F36)</f>
        <v>23884882.260000002</v>
      </c>
      <c r="G37" s="25">
        <f>SUM(G36)</f>
        <v>103547694.98999999</v>
      </c>
      <c r="K37" s="39"/>
    </row>
    <row r="38" spans="1:11">
      <c r="A38" s="3"/>
      <c r="B38" s="4"/>
      <c r="C38" s="5"/>
      <c r="D38" s="5"/>
      <c r="E38" s="6"/>
      <c r="F38" s="17"/>
      <c r="G38" s="17"/>
    </row>
    <row r="39" spans="1:11" ht="15.75" thickBot="1">
      <c r="A39" s="3"/>
      <c r="B39" s="62" t="s">
        <v>67</v>
      </c>
      <c r="C39" s="63"/>
      <c r="D39" s="63"/>
      <c r="E39" s="64"/>
      <c r="F39" s="14">
        <f>+F15+F24+F29+F33+F37+F19</f>
        <v>30678951.990000002</v>
      </c>
      <c r="G39" s="14">
        <f>+G15+G24+G29+G33+G37+G19</f>
        <v>158631097.88999999</v>
      </c>
    </row>
    <row r="40" spans="1:11" ht="16.5" thickTop="1" thickBot="1">
      <c r="A40" s="7"/>
      <c r="B40" s="8"/>
      <c r="C40" s="9" t="s">
        <v>2</v>
      </c>
      <c r="D40" s="9"/>
      <c r="E40" s="10"/>
      <c r="F40" s="7"/>
      <c r="G40" s="7"/>
    </row>
    <row r="45" spans="1:11" ht="23.25">
      <c r="A45" s="60" t="s">
        <v>60</v>
      </c>
      <c r="B45" s="60"/>
      <c r="C45" s="60"/>
      <c r="D45" s="60"/>
      <c r="E45" s="60"/>
      <c r="F45" s="60"/>
    </row>
    <row r="46" spans="1:11" ht="18.75">
      <c r="A46" s="61" t="s">
        <v>54</v>
      </c>
      <c r="B46" s="61"/>
      <c r="C46" s="61"/>
      <c r="D46" s="61"/>
      <c r="E46" s="61"/>
      <c r="F46" s="61"/>
    </row>
    <row r="47" spans="1:11" ht="18.75">
      <c r="A47" s="61" t="s">
        <v>68</v>
      </c>
      <c r="B47" s="61"/>
      <c r="C47" s="61"/>
      <c r="D47" s="61"/>
      <c r="E47" s="61"/>
      <c r="F47" s="61"/>
    </row>
    <row r="48" spans="1:11">
      <c r="A48" s="11"/>
      <c r="B48" s="11"/>
      <c r="C48" s="11"/>
      <c r="D48" s="11"/>
      <c r="E48" s="11"/>
      <c r="F48" s="11"/>
    </row>
    <row r="49" spans="1:7">
      <c r="A49" s="11"/>
      <c r="B49" s="11"/>
      <c r="C49" s="11"/>
      <c r="D49" s="11"/>
      <c r="E49" s="11"/>
      <c r="F49" s="11"/>
    </row>
    <row r="51" spans="1:7">
      <c r="A51" s="37" t="s">
        <v>61</v>
      </c>
    </row>
    <row r="52" spans="1:7">
      <c r="A52" s="37" t="s">
        <v>55</v>
      </c>
    </row>
    <row r="54" spans="1:7">
      <c r="F54" s="38"/>
      <c r="G54" s="38"/>
    </row>
    <row r="56" spans="1:7">
      <c r="F56" s="39"/>
      <c r="G56" s="39"/>
    </row>
  </sheetData>
  <mergeCells count="14">
    <mergeCell ref="B24:E24"/>
    <mergeCell ref="B29:E29"/>
    <mergeCell ref="B33:E33"/>
    <mergeCell ref="B15:E15"/>
    <mergeCell ref="A3:F3"/>
    <mergeCell ref="A4:F4"/>
    <mergeCell ref="A5:F5"/>
    <mergeCell ref="B9:E9"/>
    <mergeCell ref="B19:E19"/>
    <mergeCell ref="A45:F45"/>
    <mergeCell ref="A46:F46"/>
    <mergeCell ref="A47:F47"/>
    <mergeCell ref="B37:E37"/>
    <mergeCell ref="B39:E39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78"/>
  <sheetViews>
    <sheetView tabSelected="1" topLeftCell="D70" workbookViewId="0">
      <selection activeCell="G81" sqref="G80:G81"/>
    </sheetView>
  </sheetViews>
  <sheetFormatPr baseColWidth="10" defaultRowHeight="1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33.85546875" customWidth="1"/>
    <col min="6" max="6" width="18.5703125" customWidth="1"/>
    <col min="7" max="7" width="9.85546875" customWidth="1"/>
    <col min="8" max="8" width="6" customWidth="1"/>
    <col min="9" max="9" width="14.42578125" bestFit="1" customWidth="1"/>
    <col min="11" max="11" width="7.42578125" customWidth="1"/>
    <col min="14" max="14" width="14.42578125" customWidth="1"/>
  </cols>
  <sheetData>
    <row r="3" spans="1:14" ht="23.25">
      <c r="A3" s="60" t="s">
        <v>60</v>
      </c>
      <c r="B3" s="60"/>
      <c r="C3" s="60"/>
      <c r="D3" s="60"/>
      <c r="E3" s="60"/>
      <c r="F3" s="60"/>
      <c r="G3" s="60"/>
      <c r="H3" s="60"/>
    </row>
    <row r="4" spans="1:14" ht="18.75">
      <c r="A4" s="61" t="s">
        <v>20</v>
      </c>
      <c r="B4" s="61"/>
      <c r="C4" s="61"/>
      <c r="D4" s="61"/>
      <c r="E4" s="61"/>
      <c r="F4" s="61"/>
      <c r="G4" s="61"/>
      <c r="H4" s="61"/>
    </row>
    <row r="5" spans="1:14" ht="18.75">
      <c r="A5" s="61" t="s">
        <v>68</v>
      </c>
      <c r="B5" s="61"/>
      <c r="C5" s="61"/>
      <c r="D5" s="61"/>
      <c r="E5" s="61"/>
      <c r="F5" s="61"/>
      <c r="G5" s="61"/>
      <c r="H5" s="61"/>
    </row>
    <row r="6" spans="1:14">
      <c r="A6" s="11"/>
      <c r="B6" s="11"/>
      <c r="C6" s="11"/>
      <c r="D6" s="11"/>
      <c r="E6" s="11"/>
      <c r="F6" s="11"/>
    </row>
    <row r="7" spans="1:14" ht="15.75" thickBot="1">
      <c r="A7" s="1"/>
      <c r="B7" s="1"/>
      <c r="C7" s="1"/>
      <c r="D7" s="1"/>
      <c r="E7" s="1"/>
      <c r="F7" s="1"/>
    </row>
    <row r="8" spans="1:14" ht="15.75" thickBot="1">
      <c r="A8" s="2" t="s">
        <v>0</v>
      </c>
      <c r="B8" s="65" t="s">
        <v>4</v>
      </c>
      <c r="C8" s="66"/>
      <c r="D8" s="66"/>
      <c r="E8" s="67"/>
      <c r="F8" s="23" t="s">
        <v>1</v>
      </c>
      <c r="G8" s="40" t="s">
        <v>21</v>
      </c>
      <c r="H8" s="50" t="s">
        <v>58</v>
      </c>
      <c r="I8" s="36" t="s">
        <v>1</v>
      </c>
      <c r="J8" s="40" t="s">
        <v>21</v>
      </c>
      <c r="K8" s="50" t="s">
        <v>58</v>
      </c>
    </row>
    <row r="9" spans="1:14">
      <c r="A9" s="3"/>
      <c r="B9" s="4"/>
      <c r="C9" s="5"/>
      <c r="D9" s="5"/>
      <c r="E9" s="6"/>
      <c r="F9" s="17"/>
      <c r="G9" s="26"/>
      <c r="H9" s="47"/>
      <c r="I9" s="17"/>
      <c r="J9" s="26"/>
      <c r="K9" s="47"/>
    </row>
    <row r="10" spans="1:14">
      <c r="A10" s="24">
        <v>5</v>
      </c>
      <c r="B10" s="13" t="s">
        <v>50</v>
      </c>
      <c r="C10" s="5"/>
      <c r="D10" s="5"/>
      <c r="E10" s="6"/>
      <c r="F10" s="17"/>
      <c r="G10" s="26"/>
      <c r="H10" s="26"/>
      <c r="I10" s="17"/>
      <c r="J10" s="26"/>
      <c r="K10" s="26"/>
    </row>
    <row r="11" spans="1:14">
      <c r="A11" s="24">
        <v>51</v>
      </c>
      <c r="B11" s="13" t="s">
        <v>22</v>
      </c>
      <c r="C11" s="5"/>
      <c r="D11" s="5"/>
      <c r="E11" s="6"/>
      <c r="F11" s="17"/>
      <c r="G11" s="26"/>
      <c r="H11" s="26"/>
      <c r="I11" s="17"/>
      <c r="J11" s="26"/>
      <c r="K11" s="26"/>
    </row>
    <row r="12" spans="1:14">
      <c r="A12" s="24">
        <v>511</v>
      </c>
      <c r="B12" s="13" t="s">
        <v>23</v>
      </c>
      <c r="C12" s="5"/>
      <c r="D12" s="5"/>
      <c r="E12" s="6"/>
      <c r="F12" s="17"/>
      <c r="G12" s="26"/>
      <c r="H12" s="26"/>
      <c r="I12" s="17"/>
      <c r="J12" s="26"/>
      <c r="K12" s="26"/>
    </row>
    <row r="13" spans="1:14">
      <c r="A13" s="12">
        <v>5111</v>
      </c>
      <c r="B13" s="4" t="s">
        <v>26</v>
      </c>
      <c r="C13" s="5"/>
      <c r="D13" s="5"/>
      <c r="E13" s="6"/>
      <c r="F13" s="17">
        <v>17159523</v>
      </c>
      <c r="G13" s="34">
        <f>+F13/F70</f>
        <v>0.21804449623413441</v>
      </c>
      <c r="H13" s="48" t="s">
        <v>3</v>
      </c>
      <c r="I13" s="17">
        <v>52513595</v>
      </c>
      <c r="J13" s="34">
        <f>+I13/I70</f>
        <v>0.35006738806527976</v>
      </c>
      <c r="K13" s="48" t="s">
        <v>3</v>
      </c>
      <c r="N13" s="39"/>
    </row>
    <row r="14" spans="1:14">
      <c r="A14" s="12">
        <v>5113</v>
      </c>
      <c r="B14" s="4" t="s">
        <v>27</v>
      </c>
      <c r="C14" s="5"/>
      <c r="D14" s="5"/>
      <c r="E14" s="6"/>
      <c r="F14" s="17">
        <v>26353.13</v>
      </c>
      <c r="G14" s="34">
        <f>+F14/F70</f>
        <v>3.3486682322362074E-4</v>
      </c>
      <c r="H14" s="26"/>
      <c r="I14" s="17">
        <v>33453.129999999997</v>
      </c>
      <c r="J14" s="34">
        <f>+I14/I70</f>
        <v>2.2300605855889798E-4</v>
      </c>
      <c r="K14" s="26"/>
      <c r="N14" s="39"/>
    </row>
    <row r="15" spans="1:14">
      <c r="A15" s="12">
        <v>5114</v>
      </c>
      <c r="B15" s="4" t="s">
        <v>28</v>
      </c>
      <c r="C15" s="5"/>
      <c r="D15" s="5"/>
      <c r="E15" s="6"/>
      <c r="F15" s="17">
        <v>0</v>
      </c>
      <c r="G15" s="34">
        <f>+F15/F70</f>
        <v>0</v>
      </c>
      <c r="H15" s="26"/>
      <c r="I15" s="17">
        <v>0</v>
      </c>
      <c r="J15" s="34">
        <f>+I15/I70</f>
        <v>0</v>
      </c>
      <c r="K15" s="26"/>
      <c r="N15" s="39"/>
    </row>
    <row r="16" spans="1:14">
      <c r="A16" s="12">
        <v>5115</v>
      </c>
      <c r="B16" s="4" t="s">
        <v>29</v>
      </c>
      <c r="C16" s="5"/>
      <c r="D16" s="5"/>
      <c r="E16" s="6"/>
      <c r="F16" s="17">
        <v>57664.29</v>
      </c>
      <c r="G16" s="34">
        <f>+F16/F70</f>
        <v>7.3273488218460582E-4</v>
      </c>
      <c r="H16" s="26"/>
      <c r="I16" s="17">
        <v>786126.54</v>
      </c>
      <c r="J16" s="34">
        <f>+I16/I70</f>
        <v>5.2404956192124291E-3</v>
      </c>
      <c r="K16" s="26"/>
      <c r="N16" s="39"/>
    </row>
    <row r="17" spans="1:14">
      <c r="A17" s="3"/>
      <c r="B17" s="62" t="s">
        <v>69</v>
      </c>
      <c r="C17" s="63"/>
      <c r="D17" s="63"/>
      <c r="E17" s="64"/>
      <c r="F17" s="28">
        <f>SUM(F13:F16)</f>
        <v>17243540.419999998</v>
      </c>
      <c r="G17" s="34"/>
      <c r="H17" s="26"/>
      <c r="I17" s="41">
        <f>SUM(I13:I16)</f>
        <v>53333174.670000002</v>
      </c>
      <c r="J17" s="34"/>
      <c r="K17" s="26"/>
      <c r="N17" s="39"/>
    </row>
    <row r="18" spans="1:14">
      <c r="A18" s="3"/>
      <c r="B18" s="4"/>
      <c r="C18" s="5"/>
      <c r="D18" s="5"/>
      <c r="E18" s="6"/>
      <c r="F18" s="18"/>
      <c r="G18" s="34"/>
      <c r="H18" s="26"/>
      <c r="I18" s="18" t="s">
        <v>59</v>
      </c>
      <c r="J18" s="34"/>
      <c r="K18" s="26"/>
      <c r="N18" s="39"/>
    </row>
    <row r="19" spans="1:14">
      <c r="A19" s="24">
        <v>512</v>
      </c>
      <c r="B19" s="13" t="s">
        <v>24</v>
      </c>
      <c r="C19" s="5"/>
      <c r="D19" s="5"/>
      <c r="E19" s="6"/>
      <c r="F19" s="17"/>
      <c r="G19" s="34"/>
      <c r="H19" s="26"/>
      <c r="I19" s="17" t="s">
        <v>59</v>
      </c>
      <c r="J19" s="34"/>
      <c r="K19" s="26"/>
      <c r="N19" s="39"/>
    </row>
    <row r="20" spans="1:14">
      <c r="A20" s="12">
        <v>5121</v>
      </c>
      <c r="B20" s="4" t="s">
        <v>30</v>
      </c>
      <c r="C20" s="5"/>
      <c r="D20" s="5"/>
      <c r="E20" s="6"/>
      <c r="F20" s="17">
        <v>287479.40999999997</v>
      </c>
      <c r="G20" s="34">
        <f>+F20/F70</f>
        <v>3.6529746853182442E-3</v>
      </c>
      <c r="H20" s="26"/>
      <c r="I20" s="17">
        <v>812831.04</v>
      </c>
      <c r="J20" s="34">
        <f>+I20/I70</f>
        <v>5.4185137984018228E-3</v>
      </c>
      <c r="K20" s="26"/>
      <c r="N20" s="39"/>
    </row>
    <row r="21" spans="1:14">
      <c r="A21" s="12">
        <v>5122</v>
      </c>
      <c r="B21" s="4" t="s">
        <v>31</v>
      </c>
      <c r="C21" s="5"/>
      <c r="D21" s="5"/>
      <c r="E21" s="6"/>
      <c r="F21" s="17">
        <v>288460.21999999997</v>
      </c>
      <c r="G21" s="34">
        <f>+F21/F70</f>
        <v>3.6654377486767887E-3</v>
      </c>
      <c r="H21" s="26"/>
      <c r="I21" s="17">
        <v>1087333.8899999999</v>
      </c>
      <c r="J21" s="34">
        <f>+I21/I70</f>
        <v>7.2484112890606744E-3</v>
      </c>
      <c r="K21" s="26"/>
      <c r="N21" s="39"/>
    </row>
    <row r="22" spans="1:14">
      <c r="A22" s="12">
        <v>5124</v>
      </c>
      <c r="B22" s="4" t="s">
        <v>32</v>
      </c>
      <c r="C22" s="5"/>
      <c r="D22" s="5"/>
      <c r="E22" s="6"/>
      <c r="F22" s="17">
        <v>977975.6</v>
      </c>
      <c r="G22" s="34">
        <f>+F22/F70</f>
        <v>1.2427046895841763E-2</v>
      </c>
      <c r="H22" s="26"/>
      <c r="I22" s="17">
        <v>5198451.21</v>
      </c>
      <c r="J22" s="34">
        <f>+I22/I70</f>
        <v>3.4654040293175384E-2</v>
      </c>
      <c r="K22" s="26"/>
      <c r="N22" s="39"/>
    </row>
    <row r="23" spans="1:14">
      <c r="A23" s="12">
        <v>5125</v>
      </c>
      <c r="B23" s="4" t="s">
        <v>33</v>
      </c>
      <c r="C23" s="5"/>
      <c r="D23" s="5"/>
      <c r="E23" s="6"/>
      <c r="F23" s="17">
        <v>38928.800000000003</v>
      </c>
      <c r="G23" s="34">
        <f>+F23/F70</f>
        <v>4.9466471678725403E-4</v>
      </c>
      <c r="H23" s="26"/>
      <c r="I23" s="17">
        <v>47554.16</v>
      </c>
      <c r="J23" s="34">
        <f>+I23/I70</f>
        <v>3.1700668337100908E-4</v>
      </c>
      <c r="K23" s="26"/>
      <c r="N23" s="39"/>
    </row>
    <row r="24" spans="1:14">
      <c r="A24" s="12">
        <v>5126</v>
      </c>
      <c r="B24" s="4" t="s">
        <v>34</v>
      </c>
      <c r="C24" s="5"/>
      <c r="D24" s="5"/>
      <c r="E24" s="6"/>
      <c r="F24" s="17">
        <v>1998836.84</v>
      </c>
      <c r="G24" s="34">
        <f>+F24/F70</f>
        <v>2.5399037714045381E-2</v>
      </c>
      <c r="H24" s="26"/>
      <c r="I24" s="17">
        <v>6140146.71</v>
      </c>
      <c r="J24" s="34">
        <f>+I24/I70</f>
        <v>4.0931593449416687E-2</v>
      </c>
      <c r="K24" s="26"/>
      <c r="N24" s="39"/>
    </row>
    <row r="25" spans="1:14">
      <c r="A25" s="12">
        <v>5127</v>
      </c>
      <c r="B25" s="4" t="s">
        <v>35</v>
      </c>
      <c r="C25" s="5"/>
      <c r="D25" s="5"/>
      <c r="E25" s="6"/>
      <c r="F25" s="17">
        <v>528962.06000000006</v>
      </c>
      <c r="G25" s="34">
        <f>+F25/F70</f>
        <v>6.7214727297297246E-3</v>
      </c>
      <c r="H25" s="26"/>
      <c r="I25" s="17">
        <v>638993.75</v>
      </c>
      <c r="J25" s="34">
        <f>+I25/I70</f>
        <v>4.2596754812261163E-3</v>
      </c>
      <c r="K25" s="26"/>
      <c r="N25" s="39"/>
    </row>
    <row r="26" spans="1:14">
      <c r="A26" s="12">
        <v>5128</v>
      </c>
      <c r="B26" s="4" t="s">
        <v>37</v>
      </c>
      <c r="C26" s="5"/>
      <c r="D26" s="5"/>
      <c r="E26" s="6"/>
      <c r="F26" s="17">
        <v>0</v>
      </c>
      <c r="G26" s="34">
        <f>+F26/F70</f>
        <v>0</v>
      </c>
      <c r="H26" s="26"/>
      <c r="I26" s="17">
        <v>0</v>
      </c>
      <c r="J26" s="34">
        <f>+I26/I70</f>
        <v>0</v>
      </c>
      <c r="K26" s="26"/>
      <c r="N26" s="39"/>
    </row>
    <row r="27" spans="1:14">
      <c r="A27" s="12">
        <v>5129</v>
      </c>
      <c r="B27" s="4" t="s">
        <v>36</v>
      </c>
      <c r="C27" s="5"/>
      <c r="D27" s="5"/>
      <c r="E27" s="6"/>
      <c r="F27" s="17">
        <v>15102.24</v>
      </c>
      <c r="G27" s="34">
        <f>+F27/F70</f>
        <v>1.9190278848701061E-4</v>
      </c>
      <c r="H27" s="26"/>
      <c r="I27" s="17">
        <v>151552.64000000001</v>
      </c>
      <c r="J27" s="34">
        <f>+I27/I70</f>
        <v>1.0102838481958368E-3</v>
      </c>
      <c r="K27" s="26"/>
      <c r="N27" s="39"/>
    </row>
    <row r="28" spans="1:14">
      <c r="A28" s="3"/>
      <c r="B28" s="62" t="s">
        <v>69</v>
      </c>
      <c r="C28" s="63"/>
      <c r="D28" s="63"/>
      <c r="E28" s="64"/>
      <c r="F28" s="28">
        <f>SUM(F20:F27)</f>
        <v>4135745.1700000004</v>
      </c>
      <c r="G28" s="34"/>
      <c r="H28" s="26"/>
      <c r="I28" s="41">
        <f>SUM(I20:I27)</f>
        <v>14076863.4</v>
      </c>
      <c r="J28" s="34"/>
      <c r="K28" s="26"/>
      <c r="N28" s="39"/>
    </row>
    <row r="29" spans="1:14">
      <c r="A29" s="3"/>
      <c r="B29" s="4"/>
      <c r="C29" s="5"/>
      <c r="D29" s="5"/>
      <c r="E29" s="6"/>
      <c r="F29" s="18"/>
      <c r="G29" s="34"/>
      <c r="H29" s="26"/>
      <c r="I29" s="18" t="s">
        <v>59</v>
      </c>
      <c r="J29" s="34"/>
      <c r="K29" s="26"/>
      <c r="N29" s="39"/>
    </row>
    <row r="30" spans="1:14">
      <c r="A30" s="24">
        <v>513</v>
      </c>
      <c r="B30" s="13" t="s">
        <v>25</v>
      </c>
      <c r="C30" s="5"/>
      <c r="D30" s="5"/>
      <c r="E30" s="6"/>
      <c r="F30" s="17"/>
      <c r="G30" s="34"/>
      <c r="H30" s="26"/>
      <c r="I30" s="17" t="s">
        <v>59</v>
      </c>
      <c r="J30" s="34"/>
      <c r="K30" s="26"/>
      <c r="N30" s="39"/>
    </row>
    <row r="31" spans="1:14">
      <c r="A31" s="12">
        <v>5131</v>
      </c>
      <c r="B31" s="4" t="s">
        <v>38</v>
      </c>
      <c r="C31" s="5"/>
      <c r="D31" s="5"/>
      <c r="E31" s="6"/>
      <c r="F31" s="17">
        <v>1508570.25</v>
      </c>
      <c r="G31" s="34">
        <f>+F31/F70</f>
        <v>1.9169264798039678E-2</v>
      </c>
      <c r="H31" s="26"/>
      <c r="I31" s="17">
        <v>8898361.7300000004</v>
      </c>
      <c r="J31" s="34">
        <f>+I31/I70</f>
        <v>5.9318472652294028E-2</v>
      </c>
      <c r="K31" s="48"/>
      <c r="N31" s="39"/>
    </row>
    <row r="32" spans="1:14">
      <c r="A32" s="12">
        <v>5132</v>
      </c>
      <c r="B32" s="4" t="s">
        <v>39</v>
      </c>
      <c r="C32" s="5"/>
      <c r="D32" s="5"/>
      <c r="E32" s="6"/>
      <c r="F32" s="17">
        <v>1207695.9099999999</v>
      </c>
      <c r="G32" s="34">
        <f>+F32/F70</f>
        <v>1.5346081956938692E-2</v>
      </c>
      <c r="H32" s="26"/>
      <c r="I32" s="17">
        <v>3990503.67</v>
      </c>
      <c r="J32" s="34">
        <f>+I32/I70</f>
        <v>2.66015913940345E-2</v>
      </c>
      <c r="K32" s="26"/>
      <c r="N32" s="39"/>
    </row>
    <row r="33" spans="1:14">
      <c r="A33" s="12">
        <v>5133</v>
      </c>
      <c r="B33" s="4" t="s">
        <v>40</v>
      </c>
      <c r="C33" s="5"/>
      <c r="D33" s="5"/>
      <c r="E33" s="6"/>
      <c r="F33" s="17">
        <v>502148.37</v>
      </c>
      <c r="G33" s="34">
        <f>+F33/F70</f>
        <v>6.3807536125241784E-3</v>
      </c>
      <c r="H33" s="26"/>
      <c r="I33" s="17">
        <v>1433634.1</v>
      </c>
      <c r="J33" s="34">
        <f>+I33/I70</f>
        <v>9.5569260651135798E-3</v>
      </c>
      <c r="K33" s="26"/>
      <c r="N33" s="39"/>
    </row>
    <row r="34" spans="1:14">
      <c r="A34" s="12">
        <v>5134</v>
      </c>
      <c r="B34" s="4" t="s">
        <v>41</v>
      </c>
      <c r="C34" s="5"/>
      <c r="D34" s="5"/>
      <c r="E34" s="6"/>
      <c r="F34" s="17">
        <v>13017.19</v>
      </c>
      <c r="G34" s="34">
        <f>+F34/F70</f>
        <v>1.6540824799931864E-4</v>
      </c>
      <c r="H34" s="26"/>
      <c r="I34" s="17">
        <v>273344.09999999998</v>
      </c>
      <c r="J34" s="34">
        <f>+I34/I70</f>
        <v>1.8221730035823036E-3</v>
      </c>
      <c r="K34" s="26"/>
      <c r="N34" s="39"/>
    </row>
    <row r="35" spans="1:14">
      <c r="A35" s="12">
        <v>5135</v>
      </c>
      <c r="B35" s="4" t="s">
        <v>42</v>
      </c>
      <c r="C35" s="5"/>
      <c r="D35" s="5"/>
      <c r="E35" s="6"/>
      <c r="F35" s="17">
        <v>777699.09</v>
      </c>
      <c r="G35" s="34">
        <f>+F35/F70</f>
        <v>9.8821515202255177E-3</v>
      </c>
      <c r="H35" s="26"/>
      <c r="I35" s="17">
        <v>3095187.58</v>
      </c>
      <c r="J35" s="34">
        <f>+I35/I70</f>
        <v>2.0633213774503424E-2</v>
      </c>
      <c r="K35" s="26"/>
      <c r="N35" s="39"/>
    </row>
    <row r="36" spans="1:14">
      <c r="A36" s="12">
        <v>5136</v>
      </c>
      <c r="B36" s="4" t="s">
        <v>43</v>
      </c>
      <c r="C36" s="5"/>
      <c r="D36" s="5"/>
      <c r="E36" s="6"/>
      <c r="F36" s="17">
        <v>857880.04</v>
      </c>
      <c r="G36" s="34">
        <f>+F36/F70</f>
        <v>1.0901003550688388E-2</v>
      </c>
      <c r="H36" s="26"/>
      <c r="I36" s="17">
        <v>2737272.13</v>
      </c>
      <c r="J36" s="34">
        <f>+I36/I70</f>
        <v>1.8247269206630872E-2</v>
      </c>
      <c r="K36" s="26"/>
      <c r="N36" s="39"/>
    </row>
    <row r="37" spans="1:14">
      <c r="A37" s="12">
        <v>5137</v>
      </c>
      <c r="B37" s="4" t="s">
        <v>44</v>
      </c>
      <c r="C37" s="5"/>
      <c r="D37" s="5"/>
      <c r="E37" s="6"/>
      <c r="F37" s="17">
        <v>191003.21</v>
      </c>
      <c r="G37" s="34">
        <f>+F37/F70</f>
        <v>2.4270603969325129E-3</v>
      </c>
      <c r="H37" s="26"/>
      <c r="I37" s="17">
        <v>568618.39</v>
      </c>
      <c r="J37" s="34">
        <f>+I37/I70</f>
        <v>3.7905375663803745E-3</v>
      </c>
      <c r="K37" s="26"/>
      <c r="N37" s="39"/>
    </row>
    <row r="38" spans="1:14">
      <c r="A38" s="12">
        <v>5138</v>
      </c>
      <c r="B38" s="4" t="s">
        <v>45</v>
      </c>
      <c r="C38" s="5"/>
      <c r="D38" s="5"/>
      <c r="E38" s="6"/>
      <c r="F38" s="17">
        <v>449492.97</v>
      </c>
      <c r="G38" s="34">
        <f>+F38/F70</f>
        <v>5.7116662394656823E-3</v>
      </c>
      <c r="H38" s="26"/>
      <c r="I38" s="17">
        <v>1381010.05</v>
      </c>
      <c r="J38" s="34">
        <f>+I38/I70</f>
        <v>9.2061223592748015E-3</v>
      </c>
      <c r="K38" s="26"/>
      <c r="N38" s="39"/>
    </row>
    <row r="39" spans="1:14">
      <c r="A39" s="12">
        <v>5139</v>
      </c>
      <c r="B39" s="4" t="s">
        <v>46</v>
      </c>
      <c r="C39" s="5"/>
      <c r="D39" s="5"/>
      <c r="E39" s="6"/>
      <c r="F39" s="17">
        <v>176418</v>
      </c>
      <c r="G39" s="34">
        <f>+F39/F70</f>
        <v>2.241727461575332E-3</v>
      </c>
      <c r="H39" s="26"/>
      <c r="I39" s="17">
        <v>1085698</v>
      </c>
      <c r="J39" s="34">
        <f>+I39/I70</f>
        <v>7.2375060798579513E-3</v>
      </c>
      <c r="K39" s="26"/>
      <c r="N39" s="39"/>
    </row>
    <row r="40" spans="1:14">
      <c r="A40" s="3"/>
      <c r="B40" s="62" t="s">
        <v>69</v>
      </c>
      <c r="C40" s="63"/>
      <c r="D40" s="63"/>
      <c r="E40" s="64"/>
      <c r="F40" s="28">
        <f>SUM(F31:F39)</f>
        <v>5683925.0299999993</v>
      </c>
      <c r="G40" s="34"/>
      <c r="H40" s="26"/>
      <c r="I40" s="41">
        <f>SUM(I31:I39)</f>
        <v>23463629.75</v>
      </c>
      <c r="J40" s="34"/>
      <c r="K40" s="26"/>
      <c r="N40" s="39"/>
    </row>
    <row r="41" spans="1:14">
      <c r="A41" s="3"/>
      <c r="B41" s="20"/>
      <c r="C41" s="21"/>
      <c r="D41" s="21"/>
      <c r="E41" s="22"/>
      <c r="F41" s="17"/>
      <c r="G41" s="34"/>
      <c r="H41" s="26"/>
      <c r="I41" s="17" t="s">
        <v>59</v>
      </c>
      <c r="J41" s="34"/>
      <c r="K41" s="26"/>
      <c r="N41" s="39"/>
    </row>
    <row r="42" spans="1:14" ht="15.75" thickBot="1">
      <c r="A42" s="3"/>
      <c r="B42" s="62" t="s">
        <v>70</v>
      </c>
      <c r="C42" s="63"/>
      <c r="D42" s="63"/>
      <c r="E42" s="64"/>
      <c r="F42" s="29">
        <f>+F17+F28+F40</f>
        <v>27063210.619999997</v>
      </c>
      <c r="G42" s="34"/>
      <c r="H42" s="26"/>
      <c r="I42" s="42">
        <f>+I40+I28+I17</f>
        <v>90873667.819999993</v>
      </c>
      <c r="J42" s="34"/>
      <c r="K42" s="26"/>
      <c r="N42" s="39"/>
    </row>
    <row r="43" spans="1:14">
      <c r="A43" s="3"/>
      <c r="B43" s="20"/>
      <c r="C43" s="21"/>
      <c r="D43" s="21"/>
      <c r="E43" s="22"/>
      <c r="F43" s="19"/>
      <c r="G43" s="34"/>
      <c r="H43" s="26"/>
      <c r="I43" s="43" t="s">
        <v>59</v>
      </c>
      <c r="J43" s="34"/>
      <c r="K43" s="26"/>
      <c r="N43" s="39"/>
    </row>
    <row r="44" spans="1:14">
      <c r="A44" s="3"/>
      <c r="B44" s="4"/>
      <c r="C44" s="5"/>
      <c r="D44" s="5"/>
      <c r="E44" s="6"/>
      <c r="F44" s="3"/>
      <c r="G44" s="34"/>
      <c r="H44" s="26"/>
      <c r="I44" s="6" t="s">
        <v>59</v>
      </c>
      <c r="J44" s="34"/>
      <c r="K44" s="26"/>
      <c r="N44" s="39"/>
    </row>
    <row r="45" spans="1:14">
      <c r="A45" s="24">
        <v>52</v>
      </c>
      <c r="B45" s="13" t="s">
        <v>47</v>
      </c>
      <c r="C45" s="5"/>
      <c r="D45" s="5"/>
      <c r="E45" s="6"/>
      <c r="F45" s="16"/>
      <c r="G45" s="34"/>
      <c r="H45" s="26"/>
      <c r="I45" s="18" t="s">
        <v>59</v>
      </c>
      <c r="J45" s="34"/>
      <c r="K45" s="26"/>
      <c r="N45" s="39"/>
    </row>
    <row r="46" spans="1:14">
      <c r="A46" s="24">
        <v>523</v>
      </c>
      <c r="B46" s="13" t="s">
        <v>64</v>
      </c>
      <c r="C46" s="5"/>
      <c r="D46" s="5"/>
      <c r="E46" s="6"/>
      <c r="F46" s="17"/>
      <c r="G46" s="34"/>
      <c r="H46" s="26"/>
      <c r="I46" s="17" t="s">
        <v>59</v>
      </c>
      <c r="J46" s="34"/>
      <c r="K46" s="26"/>
      <c r="N46" s="39"/>
    </row>
    <row r="47" spans="1:14">
      <c r="A47" s="12">
        <v>5231</v>
      </c>
      <c r="B47" s="4" t="s">
        <v>64</v>
      </c>
      <c r="C47" s="5"/>
      <c r="D47" s="5"/>
      <c r="E47" s="6"/>
      <c r="F47" s="17">
        <v>344291.82</v>
      </c>
      <c r="G47" s="34">
        <f>+F47/F70</f>
        <v>4.3748848059140854E-3</v>
      </c>
      <c r="H47" s="26"/>
      <c r="I47" s="17">
        <v>3054719.31</v>
      </c>
      <c r="J47" s="34">
        <f>+I47/I70</f>
        <v>2.0363443221212977E-2</v>
      </c>
      <c r="K47" s="26"/>
      <c r="N47" s="39"/>
    </row>
    <row r="48" spans="1:14">
      <c r="A48" s="3"/>
      <c r="B48" s="62" t="s">
        <v>69</v>
      </c>
      <c r="C48" s="63"/>
      <c r="D48" s="63"/>
      <c r="E48" s="64"/>
      <c r="F48" s="28">
        <f>SUM(F47:F47)</f>
        <v>344291.82</v>
      </c>
      <c r="G48" s="34"/>
      <c r="H48" s="26"/>
      <c r="I48" s="41">
        <f>SUM(I47)</f>
        <v>3054719.31</v>
      </c>
      <c r="J48" s="34"/>
      <c r="K48" s="26"/>
      <c r="N48" s="39"/>
    </row>
    <row r="49" spans="1:14">
      <c r="A49" s="24"/>
      <c r="B49" s="13"/>
      <c r="C49" s="5"/>
      <c r="D49" s="5"/>
      <c r="E49" s="6"/>
      <c r="F49" s="18"/>
      <c r="G49" s="34"/>
      <c r="H49" s="26"/>
      <c r="I49" s="18"/>
      <c r="J49" s="34"/>
      <c r="K49" s="26"/>
      <c r="N49" s="39"/>
    </row>
    <row r="50" spans="1:14">
      <c r="A50" s="24">
        <v>524</v>
      </c>
      <c r="B50" s="13" t="s">
        <v>48</v>
      </c>
      <c r="C50" s="5"/>
      <c r="D50" s="5"/>
      <c r="E50" s="6"/>
      <c r="F50" s="17"/>
      <c r="G50" s="34"/>
      <c r="H50" s="26"/>
      <c r="I50" s="17" t="s">
        <v>59</v>
      </c>
      <c r="J50" s="34"/>
      <c r="K50" s="26"/>
      <c r="N50" s="39"/>
    </row>
    <row r="51" spans="1:14">
      <c r="A51" s="12">
        <v>5241</v>
      </c>
      <c r="B51" s="4" t="s">
        <v>49</v>
      </c>
      <c r="C51" s="5"/>
      <c r="D51" s="5"/>
      <c r="E51" s="6"/>
      <c r="F51" s="17">
        <v>2363568.65</v>
      </c>
      <c r="G51" s="34">
        <f>+F51/F70</f>
        <v>3.0033651611646964E-2</v>
      </c>
      <c r="H51" s="26"/>
      <c r="I51" s="17">
        <v>7155299.0499999998</v>
      </c>
      <c r="J51" s="34">
        <f>+I51/I70</f>
        <v>4.7698826356479263E-2</v>
      </c>
      <c r="K51" s="26"/>
      <c r="N51" s="39"/>
    </row>
    <row r="52" spans="1:14">
      <c r="A52" s="3"/>
      <c r="B52" s="62" t="s">
        <v>69</v>
      </c>
      <c r="C52" s="63"/>
      <c r="D52" s="63"/>
      <c r="E52" s="64"/>
      <c r="F52" s="28">
        <f>SUM(F51:F51)</f>
        <v>2363568.65</v>
      </c>
      <c r="G52" s="34"/>
      <c r="H52" s="26"/>
      <c r="I52" s="41">
        <f>SUM(I51)</f>
        <v>7155299.0499999998</v>
      </c>
      <c r="J52" s="34"/>
      <c r="K52" s="26"/>
      <c r="N52" s="39"/>
    </row>
    <row r="53" spans="1:14">
      <c r="A53" s="3"/>
      <c r="B53" s="4"/>
      <c r="C53" s="5"/>
      <c r="D53" s="5"/>
      <c r="E53" s="6"/>
      <c r="F53" s="17"/>
      <c r="G53" s="34"/>
      <c r="H53" s="26"/>
      <c r="I53" s="17" t="s">
        <v>59</v>
      </c>
      <c r="J53" s="34"/>
      <c r="K53" s="26"/>
      <c r="N53" s="39"/>
    </row>
    <row r="54" spans="1:14" s="33" customFormat="1" ht="27.75" customHeight="1" thickBot="1">
      <c r="A54" s="31"/>
      <c r="B54" s="68" t="s">
        <v>71</v>
      </c>
      <c r="C54" s="69"/>
      <c r="D54" s="69"/>
      <c r="E54" s="70"/>
      <c r="F54" s="32">
        <f>+F52+F48</f>
        <v>2707860.4699999997</v>
      </c>
      <c r="G54" s="35"/>
      <c r="H54" s="49"/>
      <c r="I54" s="44">
        <f>+I52+I48</f>
        <v>10210018.359999999</v>
      </c>
      <c r="J54" s="35"/>
      <c r="K54" s="49"/>
      <c r="N54" s="39"/>
    </row>
    <row r="55" spans="1:14">
      <c r="A55" s="3"/>
      <c r="B55" s="20"/>
      <c r="C55" s="21"/>
      <c r="D55" s="21"/>
      <c r="E55" s="22"/>
      <c r="F55" s="19"/>
      <c r="G55" s="34"/>
      <c r="H55" s="26"/>
      <c r="I55" s="43" t="s">
        <v>59</v>
      </c>
      <c r="J55" s="34"/>
      <c r="K55" s="26"/>
      <c r="N55" s="39"/>
    </row>
    <row r="56" spans="1:14">
      <c r="A56" s="3"/>
      <c r="B56" s="4"/>
      <c r="C56" s="5"/>
      <c r="D56" s="5"/>
      <c r="E56" s="6"/>
      <c r="F56" s="3"/>
      <c r="G56" s="34"/>
      <c r="H56" s="26"/>
      <c r="I56" s="6" t="s">
        <v>59</v>
      </c>
      <c r="J56" s="34"/>
      <c r="K56" s="26"/>
      <c r="N56" s="39"/>
    </row>
    <row r="57" spans="1:14">
      <c r="A57" s="24">
        <v>54</v>
      </c>
      <c r="B57" s="13" t="s">
        <v>51</v>
      </c>
      <c r="C57" s="5"/>
      <c r="D57" s="5"/>
      <c r="E57" s="6"/>
      <c r="F57" s="16"/>
      <c r="G57" s="34"/>
      <c r="H57" s="26"/>
      <c r="I57" s="18" t="s">
        <v>59</v>
      </c>
      <c r="J57" s="34"/>
      <c r="K57" s="26"/>
      <c r="N57" s="39"/>
    </row>
    <row r="58" spans="1:14">
      <c r="A58" s="24">
        <v>541</v>
      </c>
      <c r="B58" s="13" t="s">
        <v>52</v>
      </c>
      <c r="C58" s="5"/>
      <c r="D58" s="5"/>
      <c r="E58" s="6"/>
      <c r="F58" s="17"/>
      <c r="G58" s="34"/>
      <c r="H58" s="26"/>
      <c r="I58" s="17" t="s">
        <v>59</v>
      </c>
      <c r="J58" s="34"/>
      <c r="K58" s="26"/>
      <c r="N58" s="39"/>
    </row>
    <row r="59" spans="1:14">
      <c r="A59" s="12">
        <v>5411</v>
      </c>
      <c r="B59" s="4" t="s">
        <v>53</v>
      </c>
      <c r="C59" s="5"/>
      <c r="D59" s="5"/>
      <c r="E59" s="6"/>
      <c r="F59" s="17">
        <v>0</v>
      </c>
      <c r="G59" s="34">
        <f>+F59/F70</f>
        <v>0</v>
      </c>
      <c r="H59" s="26"/>
      <c r="I59" s="17">
        <v>0</v>
      </c>
      <c r="J59" s="34">
        <f>+I59/I70</f>
        <v>0</v>
      </c>
      <c r="K59" s="26"/>
      <c r="N59" s="39"/>
    </row>
    <row r="60" spans="1:14">
      <c r="A60" s="3"/>
      <c r="B60" s="62" t="s">
        <v>69</v>
      </c>
      <c r="C60" s="63"/>
      <c r="D60" s="63"/>
      <c r="E60" s="64"/>
      <c r="F60" s="28">
        <f>SUM(F59:F59)</f>
        <v>0</v>
      </c>
      <c r="G60" s="34"/>
      <c r="H60" s="26"/>
      <c r="I60" s="41">
        <f>SUM(I59)</f>
        <v>0</v>
      </c>
      <c r="J60" s="34"/>
      <c r="K60" s="26"/>
      <c r="N60" s="39"/>
    </row>
    <row r="61" spans="1:14">
      <c r="A61" s="3"/>
      <c r="B61" s="4"/>
      <c r="C61" s="5"/>
      <c r="D61" s="5"/>
      <c r="E61" s="6"/>
      <c r="F61" s="17"/>
      <c r="G61" s="34"/>
      <c r="H61" s="26"/>
      <c r="I61" s="17" t="s">
        <v>59</v>
      </c>
      <c r="J61" s="34"/>
      <c r="K61" s="26"/>
      <c r="N61" s="39"/>
    </row>
    <row r="62" spans="1:14" s="33" customFormat="1" ht="27.75" customHeight="1" thickBot="1">
      <c r="A62" s="31"/>
      <c r="B62" s="68" t="s">
        <v>72</v>
      </c>
      <c r="C62" s="69"/>
      <c r="D62" s="69"/>
      <c r="E62" s="70"/>
      <c r="F62" s="32">
        <f>+F60</f>
        <v>0</v>
      </c>
      <c r="G62" s="35"/>
      <c r="H62" s="49"/>
      <c r="I62" s="32">
        <f>+I60</f>
        <v>0</v>
      </c>
      <c r="J62" s="35"/>
      <c r="K62" s="49"/>
      <c r="N62" s="39"/>
    </row>
    <row r="63" spans="1:14">
      <c r="A63" s="3"/>
      <c r="B63" s="4"/>
      <c r="C63" s="5"/>
      <c r="D63" s="5"/>
      <c r="E63" s="6"/>
      <c r="F63" s="3"/>
      <c r="G63" s="34"/>
      <c r="H63" s="26"/>
      <c r="I63" s="6"/>
      <c r="J63" s="34"/>
      <c r="K63" s="26"/>
      <c r="N63" s="39"/>
    </row>
    <row r="64" spans="1:14">
      <c r="A64" s="24">
        <v>56</v>
      </c>
      <c r="B64" s="56" t="s">
        <v>76</v>
      </c>
      <c r="C64" s="5"/>
      <c r="D64" s="5"/>
      <c r="E64" s="6"/>
      <c r="F64" s="3"/>
      <c r="G64" s="34"/>
      <c r="H64" s="26"/>
      <c r="I64" s="6"/>
      <c r="J64" s="34"/>
      <c r="K64" s="26"/>
      <c r="N64" s="39"/>
    </row>
    <row r="65" spans="1:14">
      <c r="A65" s="12">
        <v>5611</v>
      </c>
      <c r="B65" s="55" t="s">
        <v>77</v>
      </c>
      <c r="C65" s="5"/>
      <c r="D65" s="5"/>
      <c r="E65" s="6"/>
      <c r="F65" s="57">
        <v>48926274.159999996</v>
      </c>
      <c r="G65" s="34">
        <f>F65/F70</f>
        <v>0.62170171057962076</v>
      </c>
      <c r="H65" s="48" t="s">
        <v>65</v>
      </c>
      <c r="I65" s="59">
        <v>48926274.159999996</v>
      </c>
      <c r="J65" s="34">
        <f>I65/I70</f>
        <v>0.32615350373473745</v>
      </c>
      <c r="K65" s="48" t="s">
        <v>65</v>
      </c>
      <c r="N65" s="39"/>
    </row>
    <row r="66" spans="1:14">
      <c r="A66" s="3"/>
      <c r="B66" s="62" t="s">
        <v>69</v>
      </c>
      <c r="C66" s="63"/>
      <c r="D66" s="63"/>
      <c r="E66" s="64"/>
      <c r="F66" s="58">
        <f>SUM(F65)</f>
        <v>48926274.159999996</v>
      </c>
      <c r="G66" s="34"/>
      <c r="H66" s="26"/>
      <c r="I66" s="58">
        <f>SUM(I65)</f>
        <v>48926274.159999996</v>
      </c>
      <c r="J66" s="34"/>
      <c r="K66" s="26"/>
      <c r="N66" s="39"/>
    </row>
    <row r="67" spans="1:14">
      <c r="A67" s="3"/>
      <c r="B67" s="4"/>
      <c r="C67" s="5"/>
      <c r="D67" s="5"/>
      <c r="E67" s="6"/>
      <c r="F67" s="3"/>
      <c r="G67" s="34"/>
      <c r="H67" s="26"/>
      <c r="I67" s="6"/>
      <c r="J67" s="34"/>
      <c r="K67" s="26"/>
      <c r="N67" s="39"/>
    </row>
    <row r="68" spans="1:14">
      <c r="A68" s="3"/>
      <c r="B68" s="4"/>
      <c r="C68" s="5"/>
      <c r="D68" s="5"/>
      <c r="E68" s="6"/>
      <c r="F68" s="3"/>
      <c r="G68" s="34"/>
      <c r="H68" s="26"/>
      <c r="I68" s="6"/>
      <c r="J68" s="34"/>
      <c r="K68" s="26"/>
      <c r="N68" s="39"/>
    </row>
    <row r="69" spans="1:14">
      <c r="A69" s="3"/>
      <c r="B69" s="4"/>
      <c r="C69" s="5"/>
      <c r="D69" s="5"/>
      <c r="E69" s="6"/>
      <c r="F69" s="30"/>
      <c r="G69" s="34"/>
      <c r="H69" s="26"/>
      <c r="I69" s="45"/>
      <c r="J69" s="34"/>
      <c r="K69" s="26"/>
      <c r="N69" s="39"/>
    </row>
    <row r="70" spans="1:14" ht="15.75" thickBot="1">
      <c r="A70" s="3"/>
      <c r="B70" s="62" t="s">
        <v>73</v>
      </c>
      <c r="C70" s="63"/>
      <c r="D70" s="63"/>
      <c r="E70" s="64"/>
      <c r="F70" s="14">
        <f>+F54+F42+F62+F66</f>
        <v>78697345.25</v>
      </c>
      <c r="G70" s="34">
        <f>SUM(G10:G69)</f>
        <v>0.99999999999999989</v>
      </c>
      <c r="H70" s="26"/>
      <c r="I70" s="46">
        <f>+I54+I42+I62+I66</f>
        <v>150009960.33999997</v>
      </c>
      <c r="J70" s="34">
        <f>SUM(J10:J69)</f>
        <v>1.0000000000000002</v>
      </c>
      <c r="K70" s="26"/>
      <c r="N70" s="39" t="s">
        <v>59</v>
      </c>
    </row>
    <row r="71" spans="1:14" ht="16.5" thickTop="1" thickBot="1">
      <c r="A71" s="7"/>
      <c r="B71" s="8"/>
      <c r="C71" s="9" t="s">
        <v>2</v>
      </c>
      <c r="D71" s="9"/>
      <c r="E71" s="10"/>
      <c r="F71" s="7"/>
      <c r="G71" s="27"/>
      <c r="H71" s="27"/>
      <c r="I71" s="10"/>
      <c r="J71" s="27"/>
      <c r="K71" s="27"/>
    </row>
    <row r="73" spans="1:14">
      <c r="A73" t="s">
        <v>75</v>
      </c>
    </row>
    <row r="74" spans="1:14">
      <c r="A74" t="s">
        <v>74</v>
      </c>
    </row>
    <row r="76" spans="1:14">
      <c r="A76" t="s">
        <v>78</v>
      </c>
      <c r="F76" s="38"/>
      <c r="I76" s="38"/>
    </row>
    <row r="77" spans="1:14">
      <c r="A77" t="s">
        <v>59</v>
      </c>
      <c r="I77" s="39"/>
    </row>
    <row r="78" spans="1:14">
      <c r="F78" s="39"/>
      <c r="I78" s="39"/>
    </row>
  </sheetData>
  <mergeCells count="15">
    <mergeCell ref="B40:E40"/>
    <mergeCell ref="B52:E52"/>
    <mergeCell ref="B54:E54"/>
    <mergeCell ref="B70:E70"/>
    <mergeCell ref="B42:E42"/>
    <mergeCell ref="B60:E60"/>
    <mergeCell ref="B62:E62"/>
    <mergeCell ref="B48:E48"/>
    <mergeCell ref="B66:E66"/>
    <mergeCell ref="B8:E8"/>
    <mergeCell ref="B17:E17"/>
    <mergeCell ref="B28:E28"/>
    <mergeCell ref="A3:H3"/>
    <mergeCell ref="A4:H4"/>
    <mergeCell ref="A5:H5"/>
  </mergeCells>
  <pageMargins left="0.70866141732283472" right="0.17" top="0.62992125984251968" bottom="0.55118110236220474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EA-01, EA-02</vt:lpstr>
      <vt:lpstr>NOTA EA-03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2016-01-28T01:15:23Z</cp:lastPrinted>
  <dcterms:created xsi:type="dcterms:W3CDTF">2015-09-05T17:09:52Z</dcterms:created>
  <dcterms:modified xsi:type="dcterms:W3CDTF">2016-01-28T01:16:18Z</dcterms:modified>
</cp:coreProperties>
</file>