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9 Notas a los estados finanieros\"/>
    </mc:Choice>
  </mc:AlternateContent>
  <bookViews>
    <workbookView xWindow="0" yWindow="0" windowWidth="16392" windowHeight="6228" activeTab="1"/>
  </bookViews>
  <sheets>
    <sheet name="NOTA EA-01 Y EA-02" sheetId="7" r:id="rId1"/>
    <sheet name="NOTA EA-03" sheetId="8" r:id="rId2"/>
  </sheets>
  <calcPr calcId="152511"/>
</workbook>
</file>

<file path=xl/calcChain.xml><?xml version="1.0" encoding="utf-8"?>
<calcChain xmlns="http://schemas.openxmlformats.org/spreadsheetml/2006/main">
  <c r="I50" i="8" l="1"/>
  <c r="I57" i="8"/>
  <c r="G48" i="7"/>
  <c r="F57" i="8"/>
  <c r="F50" i="8"/>
  <c r="G44" i="7" l="1"/>
  <c r="G40" i="7"/>
  <c r="G34" i="7"/>
  <c r="G30" i="7"/>
  <c r="G25" i="7"/>
  <c r="G20" i="7"/>
  <c r="G15" i="7"/>
  <c r="I74" i="8"/>
  <c r="I68" i="8"/>
  <c r="I70" i="8" s="1"/>
  <c r="I60" i="8"/>
  <c r="I53" i="8"/>
  <c r="I42" i="8"/>
  <c r="I30" i="8"/>
  <c r="I18" i="8"/>
  <c r="F48" i="7"/>
  <c r="F44" i="7"/>
  <c r="F40" i="7"/>
  <c r="F34" i="7"/>
  <c r="F30" i="7"/>
  <c r="F25" i="7"/>
  <c r="F20" i="7"/>
  <c r="F15" i="7"/>
  <c r="F74" i="8"/>
  <c r="F68" i="8"/>
  <c r="F70" i="8" s="1"/>
  <c r="F60" i="8"/>
  <c r="F53" i="8"/>
  <c r="F42" i="8"/>
  <c r="F30" i="8"/>
  <c r="F18" i="8"/>
  <c r="I44" i="8" l="1"/>
  <c r="G50" i="7"/>
  <c r="I63" i="8"/>
  <c r="F63" i="8"/>
  <c r="F50" i="7"/>
  <c r="F44" i="8"/>
  <c r="I76" i="8" l="1"/>
  <c r="J41" i="8" s="1"/>
  <c r="F76" i="8"/>
  <c r="G73" i="8" s="1"/>
  <c r="G21" i="8" l="1"/>
  <c r="G39" i="8"/>
  <c r="G36" i="8"/>
  <c r="G14" i="8"/>
  <c r="G29" i="8"/>
  <c r="G24" i="8"/>
  <c r="G52" i="8"/>
  <c r="J14" i="8"/>
  <c r="J56" i="8"/>
  <c r="J28" i="8"/>
  <c r="G15" i="8"/>
  <c r="G25" i="8"/>
  <c r="G35" i="8"/>
  <c r="G67" i="8"/>
  <c r="G28" i="8"/>
  <c r="G40" i="8"/>
  <c r="G60" i="8"/>
  <c r="G16" i="8"/>
  <c r="G17" i="8"/>
  <c r="G23" i="8"/>
  <c r="G27" i="8"/>
  <c r="G33" i="8"/>
  <c r="G37" i="8"/>
  <c r="G41" i="8"/>
  <c r="G22" i="8"/>
  <c r="G26" i="8"/>
  <c r="G34" i="8"/>
  <c r="G38" i="8"/>
  <c r="G48" i="8"/>
  <c r="G55" i="8"/>
  <c r="J40" i="8"/>
  <c r="G49" i="8"/>
  <c r="G56" i="8"/>
  <c r="J37" i="8"/>
  <c r="J49" i="8"/>
  <c r="J24" i="8"/>
  <c r="J36" i="8"/>
  <c r="J52" i="8"/>
  <c r="J21" i="8"/>
  <c r="J29" i="8"/>
  <c r="J39" i="8"/>
  <c r="J22" i="8"/>
  <c r="J60" i="8"/>
  <c r="J15" i="8"/>
  <c r="J25" i="8"/>
  <c r="J35" i="8"/>
  <c r="J67" i="8"/>
  <c r="J26" i="8"/>
  <c r="J34" i="8"/>
  <c r="J38" i="8"/>
  <c r="J48" i="8"/>
  <c r="J55" i="8"/>
  <c r="J73" i="8"/>
  <c r="J16" i="8"/>
  <c r="J17" i="8"/>
  <c r="J23" i="8"/>
  <c r="J27" i="8"/>
  <c r="J33" i="8"/>
  <c r="G76" i="8" l="1"/>
  <c r="J76" i="8"/>
</calcChain>
</file>

<file path=xl/sharedStrings.xml><?xml version="1.0" encoding="utf-8"?>
<sst xmlns="http://schemas.openxmlformats.org/spreadsheetml/2006/main" count="115" uniqueCount="87">
  <si>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</si>
  <si>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</si>
  <si>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</si>
  <si>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</si>
  <si>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</si>
  <si>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</si>
  <si>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</si>
  <si>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</si>
  <si>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</si>
  <si>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</si>
  <si>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</si>
  <si>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</si>
  <si>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</si>
  <si>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</si>
  <si>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</si>
  <si>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</si>
  <si>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</si>
  <si>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PARTICIPACIONES Y APORTACIONES</t>
  </si>
  <si>
    <t>PARTICIPACIONES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</si>
  <si>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</si>
  <si>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</si>
  <si>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</si>
  <si>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</si>
  <si>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</si>
  <si>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</si>
  <si>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</si>
  <si>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</si>
  <si>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</si>
  <si>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</si>
  <si>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</si>
  <si>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</si>
  <si>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</si>
  <si>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</si>
  <si>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</si>
  <si>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</si>
  <si>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</si>
  <si>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MATERIALES Y SUMINISTROS PARA SEGURIDAD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</si>
  <si>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</si>
  <si>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</si>
  <si>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</si>
  <si>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</si>
  <si>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</si>
  <si>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</si>
  <si>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</si>
  <si>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</si>
  <si>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</si>
  <si>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</si>
  <si>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</si>
  <si>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</si>
  <si>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</si>
  <si>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</si>
  <si>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APLICABLES.</t>
  </si>
  <si>
    <t>SUBSIDIOS</t>
  </si>
  <si>
    <t xml:space="preserve">ESTA NOTA NO LE APLICA A LA PRESIDENCIA MUNICIPAL DE ZARAGOZA, YA QUE NO CUENTA CON REGISTROS EN LAS CUENTAS </t>
  </si>
  <si>
    <t>INVERSION PUBLICA</t>
  </si>
  <si>
    <t>Trimestre</t>
  </si>
  <si>
    <t>Ref.</t>
  </si>
  <si>
    <t>CONSTRUCCION EN BIENES NO CAPITALIZABLES</t>
  </si>
  <si>
    <t>CONTRIBUCION DE MEJORAS POR OBRAS PUBLICAS</t>
  </si>
  <si>
    <t>MEJORAS</t>
  </si>
  <si>
    <t>Presidencia Municipal de Morelos</t>
  </si>
  <si>
    <t>Monto</t>
  </si>
  <si>
    <t>MATERIALES PRIMAS Y MATERIALES DE PRODUCCION Y COMERCIALIZACION</t>
  </si>
  <si>
    <t>TRANSFERENCIAS</t>
  </si>
  <si>
    <t>TRANSFERENCIAS A ENTIDADES PARAESTATALES</t>
  </si>
  <si>
    <t>TRANSFERENCIAS A FIDEICOMISOS, MANDATOS Y ANALOGOS</t>
  </si>
  <si>
    <t>INTERESES, COMISIONES Y OTROS GASTOS DE LA DEUDA PÚBLICA</t>
  </si>
  <si>
    <t>INTERESES DE LA DEUDA PÚBLICA</t>
  </si>
  <si>
    <t>INTERESES DE LA DEUDA PÚBLICA INTERNA</t>
  </si>
  <si>
    <t>CONTRIBUCIONES DE MEJORAS</t>
  </si>
  <si>
    <t xml:space="preserve">CONTRIBUCIONES DE MEJORAS, DERECHOS, PRODUCTOS Y APROVECHAMIENTOS NO COMPRENDIDAS </t>
  </si>
  <si>
    <t>EN LAS FRACC. DE LA LEY DE INGRESOS</t>
  </si>
  <si>
    <t>Monto Acum</t>
  </si>
  <si>
    <t>Acumulado</t>
  </si>
  <si>
    <t>TRANSFERENCIAS A MUNICIPIOS</t>
  </si>
  <si>
    <t>AYUDAS SOCIALES A INSTITUCIONES</t>
  </si>
  <si>
    <t>(2)</t>
  </si>
  <si>
    <t>del 1 de Julio al 30 de Septiembre de 2016</t>
  </si>
  <si>
    <t>TOTAL DEL 1 DE JULIO AL 30 DE SEPTIEMBRE DE 2016</t>
  </si>
  <si>
    <t>TOTAL INGRESOS DE GESTIÓN DEL 1 DE JULIO AL 30 DE SEPTIEMBRE DE 2016</t>
  </si>
  <si>
    <t>TOTAL GASTOS DE FUNCIONAMIENTO DEL 1 DE JULIO AL 30 DE SEPTIEMBRE DE 2016</t>
  </si>
  <si>
    <t>TOTAL TRANSFERENICAS, ASIGNACIONES, SUBSIDIOS Y OTRAS AYUDAS SOCIALES DEL 1 DE JULIO AL 30 DE SEPTIEMBRE DE 2016</t>
  </si>
  <si>
    <t>TOTAL GASTOS Y OTRAS PÉRDIDAS DEL 1 DE JULIO AL 30 DE SEPTIEMBRE DE 2016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</si>
  <si>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DEL 01 DE JULIO AL 30 DE SEPTIEMBRE DE 2016 Y DEL</t>
    </r>
  </si>
  <si>
    <t xml:space="preserve">       01 DE ENERO AL 30 DE SEPTIEMBRE DE 2016, RESPECTIVAMENTE.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</si>
  <si>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PAGO DE ENERGIA ELECTRICA Y AGUA POTABLE PRINCIPALMENTE DEL MUNICIPIO POR EL PERÍODO REFERIDO DEL 01 DE JULIO </t>
    </r>
  </si>
  <si>
    <t xml:space="preserve">      AL 30 DE SEPTIEMBRE DE 2016 Y DEL 01 DE ENERO AL 30 DE SEPTIEMBRE DE 2016,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</si>
</sst>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7" xfId="0" applyFont="1" applyBorder="1"/>
    <xf numFmtId="4" fontId="3" fillId="0" borderId="12" xfId="1" applyNumberFormat="1" applyFont="1" applyBorder="1"/>
    <xf numFmtId="4" fontId="2" fillId="0" borderId="5" xfId="0" applyNumberFormat="1" applyFont="1" applyFill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0" fontId="3" fillId="0" borderId="5" xfId="0" applyFont="1" applyBorder="1" applyAlignment="1">
      <alignment horizontal="left"/>
    </xf>
    <xf numFmtId="4" fontId="3" fillId="0" borderId="13" xfId="0" applyNumberFormat="1" applyFont="1" applyFill="1" applyBorder="1"/>
    <xf numFmtId="0" fontId="0" fillId="0" borderId="5" xfId="0" applyBorder="1"/>
    <xf numFmtId="0" fontId="0" fillId="0" borderId="6" xfId="0" applyBorder="1"/>
    <xf numFmtId="4" fontId="3" fillId="0" borderId="14" xfId="0" applyNumberFormat="1" applyFont="1" applyFill="1" applyBorder="1"/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10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5" xfId="0" applyBorder="1"/>
    <xf numFmtId="49" fontId="6" fillId="0" borderId="5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3" fillId="0" borderId="7" xfId="0" applyFont="1" applyBorder="1" applyAlignment="1">
      <alignment horizontal="left"/>
    </xf>
    <xf numFmtId="4" fontId="3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0" fillId="0" borderId="0" xfId="0" applyNumberFormat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0" borderId="12" xfId="1" applyNumberFormat="1" applyFont="1" applyFill="1" applyBorder="1"/>
    <xf numFmtId="4" fontId="3" fillId="0" borderId="5" xfId="1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0" xfId="0" applyFont="1" applyFill="1"/>
    <xf numFmtId="0" fontId="3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0" xfId="0" applyFill="1"/>
    <xf numFmtId="4" fontId="3" fillId="0" borderId="12" xfId="1" applyNumberFormat="1" applyFont="1" applyFill="1" applyBorder="1" applyAlignment="1">
      <alignment wrapText="1"/>
    </xf>
    <xf numFmtId="0" fontId="2" fillId="0" borderId="5" xfId="0" applyFont="1" applyFill="1" applyBorder="1"/>
    <xf numFmtId="4" fontId="3" fillId="0" borderId="13" xfId="1" applyNumberFormat="1" applyFont="1" applyFill="1" applyBorder="1" applyAlignment="1">
      <alignment wrapText="1"/>
    </xf>
    <xf numFmtId="4" fontId="3" fillId="0" borderId="8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13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47625</xdr:rowOff>
    </xdr:from>
    <xdr:to>
      <xdr:col>1</xdr:col>
      <xdr:colOff>591336</xdr:colOff>
      <xdr:row>7</xdr:row>
      <xdr:rowOff>183873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1" y="4762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1438275</xdr:colOff>
      <xdr:row>0</xdr:row>
      <xdr:rowOff>66675</xdr:rowOff>
    </xdr:from>
    <xdr:to>
      <xdr:col>5</xdr:col>
      <xdr:colOff>664266</xdr:colOff>
      <xdr:row>7</xdr:row>
      <xdr:rowOff>115513</xdr:rowOff>
    </xdr:to>
    <xdr:pic>
      <xdr:nvPicPr>
        <xdr:cNvPr id="7" name="6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666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52</xdr:row>
      <xdr:rowOff>171450</xdr:rowOff>
    </xdr:from>
    <xdr:to>
      <xdr:col>1</xdr:col>
      <xdr:colOff>686585</xdr:colOff>
      <xdr:row>61</xdr:row>
      <xdr:rowOff>31473</xdr:rowOff>
    </xdr:to>
    <xdr:pic>
      <xdr:nvPicPr>
        <xdr:cNvPr id="8" name="7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2012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1676400</xdr:colOff>
      <xdr:row>52</xdr:row>
      <xdr:rowOff>171450</xdr:rowOff>
    </xdr:from>
    <xdr:to>
      <xdr:col>5</xdr:col>
      <xdr:colOff>902391</xdr:colOff>
      <xdr:row>60</xdr:row>
      <xdr:rowOff>134563</xdr:rowOff>
    </xdr:to>
    <xdr:pic>
      <xdr:nvPicPr>
        <xdr:cNvPr id="9" name="8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0201275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1</xdr:col>
      <xdr:colOff>572285</xdr:colOff>
      <xdr:row>7</xdr:row>
      <xdr:rowOff>164823</xdr:rowOff>
    </xdr:to>
    <xdr:pic>
      <xdr:nvPicPr>
        <xdr:cNvPr id="4" name="3 Imagen" descr="C:\Users\usuario\Desktop\PEÑA MONETA\CUENTA PUBLICA 2016\Aguila Nuev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8575"/>
          <a:ext cx="1448585" cy="1669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0</xdr:row>
      <xdr:rowOff>114300</xdr:rowOff>
    </xdr:from>
    <xdr:to>
      <xdr:col>7</xdr:col>
      <xdr:colOff>254691</xdr:colOff>
      <xdr:row>7</xdr:row>
      <xdr:rowOff>163138</xdr:rowOff>
    </xdr:to>
    <xdr:pic>
      <xdr:nvPicPr>
        <xdr:cNvPr id="5" name="4 Imagen" descr="C:\Users\usuario\Desktop\PEÑA MONETA\CUENTA PUBLICA 2016\logo Goy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43650" y="114300"/>
          <a:ext cx="1521516" cy="1582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63"/>
  <sheetViews>
    <sheetView topLeftCell="A52" workbookViewId="0">
      <selection activeCell="D66" sqref="D66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4.109375" customWidth="1"/>
    <col min="4" max="4" width="13.33203125" customWidth="1"/>
    <col min="5" max="5" width="34.44140625" customWidth="1"/>
    <col min="6" max="7" width="15.5546875" customWidth="1"/>
  </cols>
  <sheetData>
    <row r="3" spans="1:10" ht="23.4" x14ac:dyDescent="0.45">
      <c r="A3" s="72" t="s">
        <v>60</v>
      </c>
      <c r="B3" s="72"/>
      <c r="C3" s="72"/>
      <c r="D3" s="72"/>
      <c r="E3" s="72"/>
      <c r="F3" s="72"/>
    </row>
    <row r="4" spans="1:10" ht="18" x14ac:dyDescent="0.35">
      <c r="A4" s="71" t="s">
        <v>4</v>
      </c>
      <c r="B4" s="71"/>
      <c r="C4" s="71"/>
      <c r="D4" s="71"/>
      <c r="E4" s="71"/>
      <c r="F4" s="71"/>
    </row>
    <row r="5" spans="1:10" ht="18" x14ac:dyDescent="0.35">
      <c r="A5" s="71" t="s">
        <v>77</v>
      </c>
      <c r="B5" s="71"/>
      <c r="C5" s="71"/>
      <c r="D5" s="71"/>
      <c r="E5" s="71"/>
      <c r="F5" s="71"/>
    </row>
    <row r="6" spans="1:10" x14ac:dyDescent="0.3">
      <c r="A6" s="11"/>
      <c r="B6" s="11"/>
      <c r="C6" s="11"/>
      <c r="D6" s="11"/>
      <c r="E6" s="11"/>
      <c r="F6" s="11"/>
    </row>
    <row r="7" spans="1:10" x14ac:dyDescent="0.3">
      <c r="A7" s="11"/>
      <c r="B7" s="11"/>
      <c r="C7" s="11"/>
      <c r="D7" s="11"/>
      <c r="E7" s="11"/>
      <c r="F7" s="11"/>
    </row>
    <row r="8" spans="1:10" ht="15" thickBot="1" x14ac:dyDescent="0.35">
      <c r="A8" s="1"/>
      <c r="B8" s="1"/>
      <c r="C8" s="1"/>
      <c r="D8" s="1"/>
      <c r="E8" s="1"/>
      <c r="F8" s="1"/>
    </row>
    <row r="9" spans="1:10" ht="15" thickBot="1" x14ac:dyDescent="0.35">
      <c r="A9" s="2" t="s">
        <v>0</v>
      </c>
      <c r="B9" s="73" t="s">
        <v>3</v>
      </c>
      <c r="C9" s="74"/>
      <c r="D9" s="74"/>
      <c r="E9" s="75"/>
      <c r="F9" s="40" t="s">
        <v>55</v>
      </c>
      <c r="G9" s="63" t="s">
        <v>73</v>
      </c>
    </row>
    <row r="10" spans="1:10" x14ac:dyDescent="0.3">
      <c r="A10" s="3"/>
      <c r="B10" s="4"/>
      <c r="C10" s="5"/>
      <c r="D10" s="5"/>
      <c r="E10" s="6"/>
      <c r="F10" s="16"/>
      <c r="G10" s="16"/>
    </row>
    <row r="11" spans="1:10" x14ac:dyDescent="0.3">
      <c r="A11" s="18">
        <v>411</v>
      </c>
      <c r="B11" s="13" t="s">
        <v>5</v>
      </c>
      <c r="C11" s="5"/>
      <c r="D11" s="5"/>
      <c r="E11" s="6"/>
      <c r="F11" s="16"/>
      <c r="G11" s="16"/>
    </row>
    <row r="12" spans="1:10" x14ac:dyDescent="0.3">
      <c r="A12" s="12">
        <v>4112</v>
      </c>
      <c r="B12" s="4" t="s">
        <v>6</v>
      </c>
      <c r="C12" s="5"/>
      <c r="D12" s="5"/>
      <c r="E12" s="6"/>
      <c r="F12" s="16">
        <v>115614.1</v>
      </c>
      <c r="G12" s="16">
        <v>1795385.44</v>
      </c>
      <c r="J12" s="42"/>
    </row>
    <row r="13" spans="1:10" x14ac:dyDescent="0.3">
      <c r="A13" s="12">
        <v>4117</v>
      </c>
      <c r="B13" s="4" t="s">
        <v>7</v>
      </c>
      <c r="C13" s="5"/>
      <c r="D13" s="5"/>
      <c r="E13" s="6"/>
      <c r="F13" s="16">
        <v>4007.53</v>
      </c>
      <c r="G13" s="16">
        <v>60992.160000000003</v>
      </c>
      <c r="J13" s="42"/>
    </row>
    <row r="14" spans="1:10" x14ac:dyDescent="0.3">
      <c r="A14" s="12">
        <v>4119</v>
      </c>
      <c r="B14" s="4" t="s">
        <v>8</v>
      </c>
      <c r="C14" s="5"/>
      <c r="D14" s="5"/>
      <c r="E14" s="6"/>
      <c r="F14" s="16">
        <v>19684.2</v>
      </c>
      <c r="G14" s="16">
        <v>49947.199999999997</v>
      </c>
      <c r="J14" s="42"/>
    </row>
    <row r="15" spans="1:10" ht="15" thickBot="1" x14ac:dyDescent="0.35">
      <c r="A15" s="3"/>
      <c r="B15" s="68" t="s">
        <v>78</v>
      </c>
      <c r="C15" s="69"/>
      <c r="D15" s="69"/>
      <c r="E15" s="70"/>
      <c r="F15" s="19">
        <f>SUM(F12:F14)</f>
        <v>139305.83000000002</v>
      </c>
      <c r="G15" s="19">
        <f>SUM(G12:G14)</f>
        <v>1906324.7999999998</v>
      </c>
      <c r="J15" s="42"/>
    </row>
    <row r="16" spans="1:10" x14ac:dyDescent="0.3">
      <c r="A16" s="3"/>
      <c r="B16" s="4"/>
      <c r="C16" s="5"/>
      <c r="D16" s="5"/>
      <c r="E16" s="6"/>
      <c r="F16" s="17"/>
      <c r="G16" s="17"/>
      <c r="J16" s="42"/>
    </row>
    <row r="17" spans="1:10" x14ac:dyDescent="0.3">
      <c r="A17" s="18">
        <v>413</v>
      </c>
      <c r="B17" s="35" t="s">
        <v>59</v>
      </c>
      <c r="C17" s="5"/>
      <c r="D17" s="5"/>
      <c r="E17" s="6"/>
      <c r="F17" s="17"/>
      <c r="G17" s="17"/>
      <c r="J17" s="42"/>
    </row>
    <row r="18" spans="1:10" x14ac:dyDescent="0.3">
      <c r="A18" s="12">
        <v>4131</v>
      </c>
      <c r="B18" s="28" t="s">
        <v>58</v>
      </c>
      <c r="C18" s="5"/>
      <c r="D18" s="5"/>
      <c r="E18" s="6"/>
      <c r="F18" s="17">
        <v>2940</v>
      </c>
      <c r="G18" s="17">
        <v>72780</v>
      </c>
      <c r="J18" s="42"/>
    </row>
    <row r="19" spans="1:10" x14ac:dyDescent="0.3">
      <c r="A19" s="12"/>
      <c r="B19" s="28"/>
      <c r="C19" s="5"/>
      <c r="D19" s="5"/>
      <c r="E19" s="6"/>
      <c r="F19" s="17"/>
      <c r="G19" s="17"/>
      <c r="J19" s="42"/>
    </row>
    <row r="20" spans="1:10" ht="15" thickBot="1" x14ac:dyDescent="0.35">
      <c r="A20" s="12"/>
      <c r="B20" s="68" t="s">
        <v>78</v>
      </c>
      <c r="C20" s="69"/>
      <c r="D20" s="69"/>
      <c r="E20" s="70"/>
      <c r="F20" s="19">
        <f>SUM(F18:F19)</f>
        <v>2940</v>
      </c>
      <c r="G20" s="19">
        <f>SUM(G18:G19)</f>
        <v>72780</v>
      </c>
      <c r="J20" s="42"/>
    </row>
    <row r="21" spans="1:10" x14ac:dyDescent="0.3">
      <c r="A21" s="3"/>
      <c r="B21" s="4"/>
      <c r="C21" s="5"/>
      <c r="D21" s="5"/>
      <c r="E21" s="6"/>
      <c r="F21" s="17"/>
      <c r="G21" s="17"/>
      <c r="J21" s="42"/>
    </row>
    <row r="22" spans="1:10" x14ac:dyDescent="0.3">
      <c r="A22" s="18">
        <v>414</v>
      </c>
      <c r="B22" s="13" t="s">
        <v>9</v>
      </c>
      <c r="C22" s="5"/>
      <c r="D22" s="5"/>
      <c r="E22" s="6"/>
      <c r="F22" s="16"/>
      <c r="G22" s="16"/>
      <c r="J22" s="42"/>
    </row>
    <row r="23" spans="1:10" x14ac:dyDescent="0.3">
      <c r="A23" s="12">
        <v>4143</v>
      </c>
      <c r="B23" s="4" t="s">
        <v>10</v>
      </c>
      <c r="C23" s="5"/>
      <c r="D23" s="5"/>
      <c r="E23" s="6"/>
      <c r="F23" s="16">
        <v>742</v>
      </c>
      <c r="G23" s="16">
        <v>149177.70000000001</v>
      </c>
      <c r="J23" s="42"/>
    </row>
    <row r="24" spans="1:10" x14ac:dyDescent="0.3">
      <c r="A24" s="12">
        <v>4149</v>
      </c>
      <c r="B24" s="4" t="s">
        <v>11</v>
      </c>
      <c r="C24" s="5"/>
      <c r="D24" s="5"/>
      <c r="E24" s="6"/>
      <c r="F24" s="16">
        <v>31098.63</v>
      </c>
      <c r="G24" s="16">
        <v>302305.78000000003</v>
      </c>
      <c r="J24" s="42"/>
    </row>
    <row r="25" spans="1:10" ht="15" thickBot="1" x14ac:dyDescent="0.35">
      <c r="A25" s="3"/>
      <c r="B25" s="68" t="s">
        <v>78</v>
      </c>
      <c r="C25" s="69"/>
      <c r="D25" s="69"/>
      <c r="E25" s="70"/>
      <c r="F25" s="19">
        <f>SUM(F23:F24)</f>
        <v>31840.63</v>
      </c>
      <c r="G25" s="19">
        <f>SUM(G23:G24)</f>
        <v>451483.48000000004</v>
      </c>
      <c r="J25" s="42"/>
    </row>
    <row r="26" spans="1:10" x14ac:dyDescent="0.3">
      <c r="A26" s="3"/>
      <c r="B26" s="4"/>
      <c r="C26" s="5"/>
      <c r="D26" s="5"/>
      <c r="E26" s="6"/>
      <c r="F26" s="17"/>
      <c r="G26" s="17"/>
      <c r="J26" s="42"/>
    </row>
    <row r="27" spans="1:10" x14ac:dyDescent="0.3">
      <c r="A27" s="18">
        <v>415</v>
      </c>
      <c r="B27" s="13" t="s">
        <v>12</v>
      </c>
      <c r="C27" s="5"/>
      <c r="D27" s="5"/>
      <c r="E27" s="6"/>
      <c r="F27" s="16"/>
      <c r="G27" s="16"/>
      <c r="J27" s="42"/>
    </row>
    <row r="28" spans="1:10" x14ac:dyDescent="0.3">
      <c r="A28" s="12">
        <v>4151</v>
      </c>
      <c r="B28" s="4" t="s">
        <v>13</v>
      </c>
      <c r="C28" s="5"/>
      <c r="D28" s="5"/>
      <c r="E28" s="6"/>
      <c r="F28" s="16"/>
      <c r="G28" s="16"/>
      <c r="J28" s="42"/>
    </row>
    <row r="29" spans="1:10" x14ac:dyDescent="0.3">
      <c r="A29" s="12"/>
      <c r="B29" s="4" t="s">
        <v>14</v>
      </c>
      <c r="C29" s="5"/>
      <c r="D29" s="5"/>
      <c r="E29" s="6"/>
      <c r="F29" s="16">
        <v>0</v>
      </c>
      <c r="G29" s="16">
        <v>6220.78</v>
      </c>
      <c r="J29" s="42"/>
    </row>
    <row r="30" spans="1:10" ht="15" thickBot="1" x14ac:dyDescent="0.35">
      <c r="A30" s="3"/>
      <c r="B30" s="68" t="s">
        <v>78</v>
      </c>
      <c r="C30" s="69"/>
      <c r="D30" s="69"/>
      <c r="E30" s="70"/>
      <c r="F30" s="19">
        <f>SUM(F28:F29)</f>
        <v>0</v>
      </c>
      <c r="G30" s="19">
        <f>SUM(G28:G29)</f>
        <v>6220.78</v>
      </c>
      <c r="J30" s="42"/>
    </row>
    <row r="31" spans="1:10" x14ac:dyDescent="0.3">
      <c r="A31" s="3"/>
      <c r="B31" s="4"/>
      <c r="C31" s="5"/>
      <c r="D31" s="5"/>
      <c r="E31" s="6"/>
      <c r="F31" s="17"/>
      <c r="G31" s="17"/>
      <c r="J31" s="42"/>
    </row>
    <row r="32" spans="1:10" x14ac:dyDescent="0.3">
      <c r="A32" s="18">
        <v>416</v>
      </c>
      <c r="B32" s="13" t="s">
        <v>15</v>
      </c>
      <c r="C32" s="5"/>
      <c r="D32" s="5"/>
      <c r="E32" s="6"/>
      <c r="F32" s="16"/>
      <c r="G32" s="16"/>
      <c r="J32" s="42"/>
    </row>
    <row r="33" spans="1:10" x14ac:dyDescent="0.3">
      <c r="A33" s="12">
        <v>4169</v>
      </c>
      <c r="B33" s="4" t="s">
        <v>16</v>
      </c>
      <c r="C33" s="5"/>
      <c r="D33" s="5"/>
      <c r="E33" s="6"/>
      <c r="F33" s="16">
        <v>379515.86</v>
      </c>
      <c r="G33" s="16">
        <v>1172712.82</v>
      </c>
      <c r="J33" s="42"/>
    </row>
    <row r="34" spans="1:10" ht="15" thickBot="1" x14ac:dyDescent="0.35">
      <c r="A34" s="3"/>
      <c r="B34" s="68" t="s">
        <v>78</v>
      </c>
      <c r="C34" s="69"/>
      <c r="D34" s="69"/>
      <c r="E34" s="70"/>
      <c r="F34" s="19">
        <f>SUM(F33:F33)</f>
        <v>379515.86</v>
      </c>
      <c r="G34" s="19">
        <f>SUM(G33:G33)</f>
        <v>1172712.82</v>
      </c>
      <c r="J34" s="42"/>
    </row>
    <row r="35" spans="1:10" x14ac:dyDescent="0.3">
      <c r="A35" s="3"/>
      <c r="B35" s="37"/>
      <c r="C35" s="38"/>
      <c r="D35" s="38"/>
      <c r="E35" s="39"/>
      <c r="F35" s="36"/>
      <c r="G35" s="36"/>
      <c r="J35" s="42"/>
    </row>
    <row r="36" spans="1:10" x14ac:dyDescent="0.3">
      <c r="A36" s="18">
        <v>419</v>
      </c>
      <c r="B36" s="35" t="s">
        <v>69</v>
      </c>
      <c r="C36" s="38"/>
      <c r="D36" s="38"/>
      <c r="E36" s="39"/>
      <c r="F36" s="36"/>
      <c r="G36" s="36"/>
      <c r="J36" s="42"/>
    </row>
    <row r="37" spans="1:10" x14ac:dyDescent="0.3">
      <c r="A37" s="12">
        <v>4192</v>
      </c>
      <c r="B37" s="28" t="s">
        <v>70</v>
      </c>
      <c r="C37" s="38"/>
      <c r="D37" s="38"/>
      <c r="E37" s="39"/>
      <c r="F37" s="36"/>
      <c r="G37" s="36"/>
      <c r="J37" s="42"/>
    </row>
    <row r="38" spans="1:10" x14ac:dyDescent="0.3">
      <c r="A38" s="3"/>
      <c r="B38" s="28" t="s">
        <v>71</v>
      </c>
      <c r="C38" s="38"/>
      <c r="D38" s="38"/>
      <c r="E38" s="39"/>
      <c r="F38" s="17">
        <v>0</v>
      </c>
      <c r="G38" s="17">
        <v>62493</v>
      </c>
      <c r="J38" s="42"/>
    </row>
    <row r="39" spans="1:10" x14ac:dyDescent="0.3">
      <c r="A39" s="3"/>
      <c r="B39" s="28"/>
      <c r="C39" s="38"/>
      <c r="D39" s="38"/>
      <c r="E39" s="39"/>
      <c r="F39" s="36"/>
      <c r="G39" s="36"/>
      <c r="J39" s="42"/>
    </row>
    <row r="40" spans="1:10" ht="15" thickBot="1" x14ac:dyDescent="0.35">
      <c r="A40" s="3"/>
      <c r="B40" s="68" t="s">
        <v>78</v>
      </c>
      <c r="C40" s="69"/>
      <c r="D40" s="69"/>
      <c r="E40" s="70"/>
      <c r="F40" s="19">
        <f>SUM(F38:F39)</f>
        <v>0</v>
      </c>
      <c r="G40" s="19">
        <f>SUM(G38:G39)</f>
        <v>62493</v>
      </c>
      <c r="J40" s="42"/>
    </row>
    <row r="41" spans="1:10" x14ac:dyDescent="0.3">
      <c r="A41" s="3"/>
      <c r="B41" s="4"/>
      <c r="C41" s="5"/>
      <c r="D41" s="5"/>
      <c r="E41" s="6"/>
      <c r="F41" s="17"/>
      <c r="G41" s="17"/>
      <c r="J41" s="42"/>
    </row>
    <row r="42" spans="1:10" x14ac:dyDescent="0.3">
      <c r="A42" s="18">
        <v>421</v>
      </c>
      <c r="B42" s="13" t="s">
        <v>17</v>
      </c>
      <c r="C42" s="5"/>
      <c r="D42" s="5"/>
      <c r="E42" s="6"/>
      <c r="F42" s="17"/>
      <c r="G42" s="17"/>
      <c r="J42" s="42"/>
    </row>
    <row r="43" spans="1:10" x14ac:dyDescent="0.3">
      <c r="A43" s="12">
        <v>4211</v>
      </c>
      <c r="B43" s="4" t="s">
        <v>18</v>
      </c>
      <c r="C43" s="5"/>
      <c r="D43" s="5"/>
      <c r="E43" s="6"/>
      <c r="F43" s="17">
        <v>9785582.9199999999</v>
      </c>
      <c r="G43" s="17">
        <v>25335417.239999998</v>
      </c>
      <c r="J43" s="42"/>
    </row>
    <row r="44" spans="1:10" ht="15" thickBot="1" x14ac:dyDescent="0.35">
      <c r="A44" s="3"/>
      <c r="B44" s="68" t="s">
        <v>78</v>
      </c>
      <c r="C44" s="69"/>
      <c r="D44" s="69"/>
      <c r="E44" s="70"/>
      <c r="F44" s="19">
        <f>SUM(F43:F43)</f>
        <v>9785582.9199999999</v>
      </c>
      <c r="G44" s="19">
        <f>SUM(G43:G43)</f>
        <v>25335417.239999998</v>
      </c>
      <c r="J44" s="42"/>
    </row>
    <row r="45" spans="1:10" x14ac:dyDescent="0.3">
      <c r="A45" s="3"/>
      <c r="B45" s="37"/>
      <c r="C45" s="38"/>
      <c r="D45" s="38"/>
      <c r="E45" s="39"/>
      <c r="F45" s="36"/>
      <c r="G45" s="36"/>
      <c r="J45" s="42"/>
    </row>
    <row r="46" spans="1:10" x14ac:dyDescent="0.3">
      <c r="A46" s="18">
        <v>422</v>
      </c>
      <c r="B46" s="35" t="s">
        <v>47</v>
      </c>
      <c r="C46" s="38"/>
      <c r="D46" s="38"/>
      <c r="E46" s="39"/>
      <c r="F46" s="36"/>
      <c r="G46" s="36"/>
      <c r="J46" s="42"/>
    </row>
    <row r="47" spans="1:10" x14ac:dyDescent="0.3">
      <c r="A47" s="12">
        <v>4224</v>
      </c>
      <c r="B47" s="28" t="s">
        <v>47</v>
      </c>
      <c r="C47" s="38"/>
      <c r="D47" s="38"/>
      <c r="E47" s="39"/>
      <c r="F47" s="17">
        <v>12500</v>
      </c>
      <c r="G47" s="17">
        <v>47150</v>
      </c>
      <c r="J47" s="42"/>
    </row>
    <row r="48" spans="1:10" ht="15" thickBot="1" x14ac:dyDescent="0.35">
      <c r="A48" s="3"/>
      <c r="B48" s="68" t="s">
        <v>78</v>
      </c>
      <c r="C48" s="69"/>
      <c r="D48" s="69"/>
      <c r="E48" s="70"/>
      <c r="F48" s="67">
        <f>SUM(F47)</f>
        <v>12500</v>
      </c>
      <c r="G48" s="67">
        <f>SUM(G47)</f>
        <v>47150</v>
      </c>
    </row>
    <row r="49" spans="1:8" x14ac:dyDescent="0.3">
      <c r="A49" s="3"/>
      <c r="B49" s="64"/>
      <c r="C49" s="65"/>
      <c r="D49" s="65"/>
      <c r="E49" s="66"/>
      <c r="F49" s="62"/>
      <c r="G49" s="62"/>
    </row>
    <row r="50" spans="1:8" ht="15" thickBot="1" x14ac:dyDescent="0.35">
      <c r="A50" s="3"/>
      <c r="B50" s="68" t="s">
        <v>79</v>
      </c>
      <c r="C50" s="69"/>
      <c r="D50" s="69"/>
      <c r="E50" s="70"/>
      <c r="F50" s="14">
        <f>+F15+F25+F30+F34+F44+F40+F20+F48</f>
        <v>10351685.24</v>
      </c>
      <c r="G50" s="14">
        <f>+G15+G25+G30+G34+G44+G40+G20+G48</f>
        <v>29054582.119999997</v>
      </c>
      <c r="H50" s="42"/>
    </row>
    <row r="51" spans="1:8" ht="15.6" thickTop="1" thickBot="1" x14ac:dyDescent="0.35">
      <c r="A51" s="7"/>
      <c r="B51" s="8"/>
      <c r="C51" s="9" t="s">
        <v>1</v>
      </c>
      <c r="D51" s="9"/>
      <c r="E51" s="10"/>
      <c r="F51" s="7"/>
      <c r="G51" s="7"/>
    </row>
    <row r="52" spans="1:8" x14ac:dyDescent="0.3">
      <c r="A52" s="5"/>
      <c r="B52" s="5"/>
      <c r="C52" s="5"/>
      <c r="D52" s="5"/>
      <c r="E52" s="5"/>
      <c r="F52" s="5"/>
    </row>
    <row r="53" spans="1:8" x14ac:dyDescent="0.3">
      <c r="A53" s="5"/>
      <c r="B53" s="5"/>
      <c r="C53" s="5"/>
      <c r="D53" s="5"/>
      <c r="E53" s="5"/>
      <c r="F53" s="5"/>
    </row>
    <row r="57" spans="1:8" x14ac:dyDescent="0.3">
      <c r="A57" s="11"/>
      <c r="B57" s="11"/>
      <c r="C57" s="11"/>
      <c r="D57" s="11"/>
      <c r="E57" s="11"/>
      <c r="F57" s="11"/>
    </row>
    <row r="58" spans="1:8" ht="18" x14ac:dyDescent="0.35">
      <c r="A58" s="71" t="s">
        <v>50</v>
      </c>
      <c r="B58" s="71"/>
      <c r="C58" s="71"/>
      <c r="D58" s="71"/>
      <c r="E58" s="71"/>
      <c r="F58" s="71"/>
    </row>
    <row r="59" spans="1:8" ht="18" x14ac:dyDescent="0.35">
      <c r="A59" s="71" t="s">
        <v>77</v>
      </c>
      <c r="B59" s="71"/>
      <c r="C59" s="71"/>
      <c r="D59" s="71"/>
      <c r="E59" s="71"/>
      <c r="F59" s="71"/>
    </row>
    <row r="60" spans="1:8" x14ac:dyDescent="0.3">
      <c r="A60" s="11"/>
      <c r="B60" s="11"/>
      <c r="C60" s="11"/>
      <c r="D60" s="11"/>
      <c r="E60" s="11"/>
      <c r="F60" s="11"/>
    </row>
    <row r="62" spans="1:8" x14ac:dyDescent="0.3">
      <c r="A62" s="27" t="s">
        <v>53</v>
      </c>
    </row>
    <row r="63" spans="1:8" x14ac:dyDescent="0.3">
      <c r="A63" s="27" t="s">
        <v>51</v>
      </c>
    </row>
  </sheetData>
  <mergeCells count="15">
    <mergeCell ref="B50:E50"/>
    <mergeCell ref="A58:F58"/>
    <mergeCell ref="A59:F59"/>
    <mergeCell ref="B15:E15"/>
    <mergeCell ref="A3:F3"/>
    <mergeCell ref="A4:F4"/>
    <mergeCell ref="A5:F5"/>
    <mergeCell ref="B9:E9"/>
    <mergeCell ref="B44:E44"/>
    <mergeCell ref="B30:E30"/>
    <mergeCell ref="B20:E20"/>
    <mergeCell ref="B25:E25"/>
    <mergeCell ref="B34:E34"/>
    <mergeCell ref="B40:E40"/>
    <mergeCell ref="B48:E48"/>
  </mergeCells>
  <pageMargins left="0.70866141732283472" right="0.70866141732283472" top="0.35433070866141736" bottom="0.35433070866141736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K83"/>
  <sheetViews>
    <sheetView tabSelected="1" workbookViewId="0">
      <selection activeCell="E12" sqref="E12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4.109375" customWidth="1"/>
    <col min="4" max="4" width="13.33203125" customWidth="1"/>
    <col min="5" max="5" width="29.88671875" customWidth="1"/>
    <col min="6" max="6" width="13.88671875" customWidth="1"/>
    <col min="7" max="7" width="11.109375" customWidth="1"/>
    <col min="8" max="8" width="6" customWidth="1"/>
    <col min="9" max="9" width="12.33203125" bestFit="1" customWidth="1"/>
  </cols>
  <sheetData>
    <row r="4" spans="1:11" ht="23.4" x14ac:dyDescent="0.45">
      <c r="A4" s="72" t="s">
        <v>60</v>
      </c>
      <c r="B4" s="72"/>
      <c r="C4" s="72"/>
      <c r="D4" s="72"/>
      <c r="E4" s="72"/>
      <c r="F4" s="72"/>
      <c r="G4" s="72"/>
      <c r="H4" s="72"/>
    </row>
    <row r="5" spans="1:11" ht="18" x14ac:dyDescent="0.35">
      <c r="A5" s="71" t="s">
        <v>19</v>
      </c>
      <c r="B5" s="71"/>
      <c r="C5" s="71"/>
      <c r="D5" s="71"/>
      <c r="E5" s="71"/>
      <c r="F5" s="71"/>
      <c r="G5" s="71"/>
      <c r="H5" s="71"/>
    </row>
    <row r="6" spans="1:11" ht="18" x14ac:dyDescent="0.35">
      <c r="A6" s="71" t="s">
        <v>77</v>
      </c>
      <c r="B6" s="71"/>
      <c r="C6" s="71"/>
      <c r="D6" s="71"/>
      <c r="E6" s="71"/>
      <c r="F6" s="71"/>
      <c r="G6" s="71"/>
      <c r="H6" s="71"/>
    </row>
    <row r="7" spans="1:11" x14ac:dyDescent="0.3">
      <c r="A7" s="11"/>
      <c r="B7" s="11"/>
      <c r="C7" s="11"/>
      <c r="D7" s="11"/>
      <c r="E7" s="11"/>
      <c r="F7" s="80"/>
      <c r="G7" s="80"/>
      <c r="H7" s="29"/>
    </row>
    <row r="8" spans="1:11" ht="15" thickBot="1" x14ac:dyDescent="0.35">
      <c r="A8" s="1"/>
      <c r="B8" s="1"/>
      <c r="C8" s="1"/>
      <c r="D8" s="1"/>
      <c r="E8" s="1"/>
      <c r="F8" s="1"/>
    </row>
    <row r="9" spans="1:11" ht="15" thickBot="1" x14ac:dyDescent="0.35">
      <c r="A9" s="2" t="s">
        <v>0</v>
      </c>
      <c r="B9" s="73" t="s">
        <v>3</v>
      </c>
      <c r="C9" s="74"/>
      <c r="D9" s="74"/>
      <c r="E9" s="75"/>
      <c r="F9" s="40" t="s">
        <v>61</v>
      </c>
      <c r="G9" s="30" t="s">
        <v>20</v>
      </c>
      <c r="H9" s="31" t="s">
        <v>56</v>
      </c>
      <c r="I9" s="63" t="s">
        <v>72</v>
      </c>
      <c r="J9" s="30" t="s">
        <v>20</v>
      </c>
      <c r="K9" s="31" t="s">
        <v>56</v>
      </c>
    </row>
    <row r="10" spans="1:11" x14ac:dyDescent="0.3">
      <c r="A10" s="3"/>
      <c r="B10" s="4"/>
      <c r="C10" s="5"/>
      <c r="D10" s="5"/>
      <c r="E10" s="6"/>
      <c r="F10" s="16"/>
      <c r="G10" s="20"/>
      <c r="H10" s="32"/>
      <c r="I10" s="16"/>
      <c r="J10" s="20"/>
      <c r="K10" s="32"/>
    </row>
    <row r="11" spans="1:11" x14ac:dyDescent="0.3">
      <c r="A11" s="18">
        <v>5</v>
      </c>
      <c r="B11" s="13" t="s">
        <v>49</v>
      </c>
      <c r="C11" s="5"/>
      <c r="D11" s="5"/>
      <c r="E11" s="6"/>
      <c r="F11" s="16"/>
      <c r="G11" s="20"/>
      <c r="H11" s="20"/>
      <c r="I11" s="16"/>
      <c r="J11" s="20"/>
      <c r="K11" s="20"/>
    </row>
    <row r="12" spans="1:11" x14ac:dyDescent="0.3">
      <c r="A12" s="18">
        <v>51</v>
      </c>
      <c r="B12" s="13" t="s">
        <v>21</v>
      </c>
      <c r="C12" s="5"/>
      <c r="D12" s="5"/>
      <c r="E12" s="6"/>
      <c r="F12" s="16"/>
      <c r="G12" s="20"/>
      <c r="H12" s="20"/>
      <c r="I12" s="16"/>
      <c r="J12" s="20"/>
      <c r="K12" s="20"/>
    </row>
    <row r="13" spans="1:11" x14ac:dyDescent="0.3">
      <c r="A13" s="18">
        <v>511</v>
      </c>
      <c r="B13" s="13" t="s">
        <v>22</v>
      </c>
      <c r="C13" s="5"/>
      <c r="D13" s="5"/>
      <c r="E13" s="6"/>
      <c r="F13" s="16"/>
      <c r="G13" s="20"/>
      <c r="H13" s="20"/>
      <c r="I13" s="16"/>
      <c r="J13" s="20"/>
      <c r="K13" s="20"/>
    </row>
    <row r="14" spans="1:11" x14ac:dyDescent="0.3">
      <c r="A14" s="12">
        <v>5111</v>
      </c>
      <c r="B14" s="4" t="s">
        <v>25</v>
      </c>
      <c r="C14" s="5"/>
      <c r="D14" s="5"/>
      <c r="E14" s="6"/>
      <c r="F14" s="16">
        <v>3264419</v>
      </c>
      <c r="G14" s="25">
        <f>+F14/F76</f>
        <v>0.43424279617189987</v>
      </c>
      <c r="H14" s="33" t="s">
        <v>2</v>
      </c>
      <c r="I14" s="16">
        <v>9142983</v>
      </c>
      <c r="J14" s="25">
        <f>+I14/I76</f>
        <v>0.4536041206231024</v>
      </c>
      <c r="K14" s="33" t="s">
        <v>2</v>
      </c>
    </row>
    <row r="15" spans="1:11" x14ac:dyDescent="0.3">
      <c r="A15" s="12">
        <v>5113</v>
      </c>
      <c r="B15" s="4" t="s">
        <v>26</v>
      </c>
      <c r="C15" s="5"/>
      <c r="D15" s="5"/>
      <c r="E15" s="6"/>
      <c r="F15" s="16">
        <v>0</v>
      </c>
      <c r="G15" s="25">
        <f>+F15/F76</f>
        <v>0</v>
      </c>
      <c r="H15" s="20"/>
      <c r="I15" s="16">
        <v>114247</v>
      </c>
      <c r="J15" s="25">
        <f>+I15/I76</f>
        <v>5.668052753551831E-3</v>
      </c>
      <c r="K15" s="20"/>
    </row>
    <row r="16" spans="1:11" x14ac:dyDescent="0.3">
      <c r="A16" s="12">
        <v>5114</v>
      </c>
      <c r="B16" s="4" t="s">
        <v>27</v>
      </c>
      <c r="C16" s="5"/>
      <c r="D16" s="5"/>
      <c r="E16" s="6"/>
      <c r="F16" s="16">
        <v>0</v>
      </c>
      <c r="G16" s="25">
        <f>+F16/F76</f>
        <v>0</v>
      </c>
      <c r="H16" s="20"/>
      <c r="I16" s="16">
        <v>0</v>
      </c>
      <c r="J16" s="25">
        <f>+I16/I76</f>
        <v>0</v>
      </c>
      <c r="K16" s="20"/>
    </row>
    <row r="17" spans="1:11" x14ac:dyDescent="0.3">
      <c r="A17" s="12">
        <v>5115</v>
      </c>
      <c r="B17" s="43" t="s">
        <v>28</v>
      </c>
      <c r="C17" s="44"/>
      <c r="D17" s="44"/>
      <c r="E17" s="45"/>
      <c r="F17" s="17">
        <v>29699</v>
      </c>
      <c r="G17" s="25">
        <f>+F17/F76</f>
        <v>3.9506499635951304E-3</v>
      </c>
      <c r="H17" s="20"/>
      <c r="I17" s="17">
        <v>37195</v>
      </c>
      <c r="J17" s="25">
        <f>+I17/I76</f>
        <v>1.8453282989344172E-3</v>
      </c>
      <c r="K17" s="20"/>
    </row>
    <row r="18" spans="1:11" x14ac:dyDescent="0.3">
      <c r="A18" s="3"/>
      <c r="B18" s="68" t="s">
        <v>78</v>
      </c>
      <c r="C18" s="69"/>
      <c r="D18" s="69"/>
      <c r="E18" s="70"/>
      <c r="F18" s="22">
        <f>SUM(F14:F17)</f>
        <v>3294118</v>
      </c>
      <c r="G18" s="25"/>
      <c r="H18" s="20"/>
      <c r="I18" s="22">
        <f>SUM(I14:I17)</f>
        <v>9294425</v>
      </c>
      <c r="J18" s="25"/>
      <c r="K18" s="20"/>
    </row>
    <row r="19" spans="1:11" x14ac:dyDescent="0.3">
      <c r="A19" s="3"/>
      <c r="B19" s="43" t="s">
        <v>1</v>
      </c>
      <c r="C19" s="44"/>
      <c r="D19" s="44"/>
      <c r="E19" s="45"/>
      <c r="F19" s="17"/>
      <c r="G19" s="25"/>
      <c r="H19" s="20"/>
      <c r="I19" s="17"/>
      <c r="J19" s="25"/>
      <c r="K19" s="20"/>
    </row>
    <row r="20" spans="1:11" x14ac:dyDescent="0.3">
      <c r="A20" s="18">
        <v>512</v>
      </c>
      <c r="B20" s="46" t="s">
        <v>23</v>
      </c>
      <c r="C20" s="44"/>
      <c r="D20" s="44"/>
      <c r="E20" s="45"/>
      <c r="F20" s="17"/>
      <c r="G20" s="25"/>
      <c r="H20" s="20"/>
      <c r="I20" s="17"/>
      <c r="J20" s="25"/>
      <c r="K20" s="20"/>
    </row>
    <row r="21" spans="1:11" x14ac:dyDescent="0.3">
      <c r="A21" s="12">
        <v>5121</v>
      </c>
      <c r="B21" s="43" t="s">
        <v>29</v>
      </c>
      <c r="C21" s="44"/>
      <c r="D21" s="44"/>
      <c r="E21" s="45"/>
      <c r="F21" s="17">
        <v>180553.2</v>
      </c>
      <c r="G21" s="25">
        <f>+F21/F76</f>
        <v>2.4017727634162243E-2</v>
      </c>
      <c r="H21" s="20"/>
      <c r="I21" s="17">
        <v>534456</v>
      </c>
      <c r="J21" s="25">
        <f>+I21/I76</f>
        <v>2.6515574172208439E-2</v>
      </c>
      <c r="K21" s="20"/>
    </row>
    <row r="22" spans="1:11" x14ac:dyDescent="0.3">
      <c r="A22" s="12">
        <v>5122</v>
      </c>
      <c r="B22" s="43" t="s">
        <v>30</v>
      </c>
      <c r="C22" s="44"/>
      <c r="D22" s="44"/>
      <c r="E22" s="45"/>
      <c r="F22" s="17">
        <v>237449.53</v>
      </c>
      <c r="G22" s="25">
        <f>+F22/F76</f>
        <v>3.1586247922495064E-2</v>
      </c>
      <c r="H22" s="20"/>
      <c r="I22" s="17">
        <v>697098.19</v>
      </c>
      <c r="J22" s="25">
        <f>+I22/I76</f>
        <v>3.4584622049817472E-2</v>
      </c>
      <c r="K22" s="20"/>
    </row>
    <row r="23" spans="1:11" x14ac:dyDescent="0.3">
      <c r="A23" s="12">
        <v>5123</v>
      </c>
      <c r="B23" s="43" t="s">
        <v>62</v>
      </c>
      <c r="C23" s="44"/>
      <c r="D23" s="44"/>
      <c r="E23" s="45"/>
      <c r="F23" s="17">
        <v>0</v>
      </c>
      <c r="G23" s="25">
        <f>+F23/F76</f>
        <v>0</v>
      </c>
      <c r="H23" s="20"/>
      <c r="I23" s="17">
        <v>2541</v>
      </c>
      <c r="J23" s="25">
        <f>+I23/I76</f>
        <v>1.260647723509169E-4</v>
      </c>
      <c r="K23" s="20"/>
    </row>
    <row r="24" spans="1:11" x14ac:dyDescent="0.3">
      <c r="A24" s="12">
        <v>5124</v>
      </c>
      <c r="B24" s="43" t="s">
        <v>31</v>
      </c>
      <c r="C24" s="44"/>
      <c r="D24" s="44"/>
      <c r="E24" s="45"/>
      <c r="F24" s="17">
        <v>198318.01</v>
      </c>
      <c r="G24" s="25">
        <f>+F24/F76</f>
        <v>2.6380855886957769E-2</v>
      </c>
      <c r="H24" s="20"/>
      <c r="I24" s="17">
        <v>641171.48</v>
      </c>
      <c r="J24" s="25">
        <f>+I24/I76</f>
        <v>3.1809971138961224E-2</v>
      </c>
      <c r="K24" s="20"/>
    </row>
    <row r="25" spans="1:11" x14ac:dyDescent="0.3">
      <c r="A25" s="12">
        <v>5125</v>
      </c>
      <c r="B25" s="43" t="s">
        <v>32</v>
      </c>
      <c r="C25" s="44"/>
      <c r="D25" s="44"/>
      <c r="E25" s="45"/>
      <c r="F25" s="17">
        <v>92796.88</v>
      </c>
      <c r="G25" s="25">
        <f>+F25/F76</f>
        <v>1.2344119013897497E-2</v>
      </c>
      <c r="H25" s="20"/>
      <c r="I25" s="17">
        <v>261292.67</v>
      </c>
      <c r="J25" s="25">
        <f>+I25/I76</f>
        <v>1.2963321904963894E-2</v>
      </c>
      <c r="K25" s="20"/>
    </row>
    <row r="26" spans="1:11" x14ac:dyDescent="0.3">
      <c r="A26" s="12">
        <v>5126</v>
      </c>
      <c r="B26" s="43" t="s">
        <v>33</v>
      </c>
      <c r="C26" s="44"/>
      <c r="D26" s="44"/>
      <c r="E26" s="45"/>
      <c r="F26" s="17">
        <v>820882.8</v>
      </c>
      <c r="G26" s="25">
        <f>+F26/F76</f>
        <v>0.1091962895698801</v>
      </c>
      <c r="H26" s="20"/>
      <c r="I26" s="17">
        <v>1655101.4</v>
      </c>
      <c r="J26" s="25">
        <f>+I26/I76</f>
        <v>8.2113333809005831E-2</v>
      </c>
      <c r="K26" s="20"/>
    </row>
    <row r="27" spans="1:11" x14ac:dyDescent="0.3">
      <c r="A27" s="12">
        <v>5127</v>
      </c>
      <c r="B27" s="43" t="s">
        <v>34</v>
      </c>
      <c r="C27" s="44"/>
      <c r="D27" s="44"/>
      <c r="E27" s="45"/>
      <c r="F27" s="17">
        <v>46588.39</v>
      </c>
      <c r="G27" s="25">
        <f>+F27/F76</f>
        <v>6.1973272250734285E-3</v>
      </c>
      <c r="H27" s="20"/>
      <c r="I27" s="17">
        <v>166742.09</v>
      </c>
      <c r="J27" s="25">
        <f>+I27/I76</f>
        <v>8.2724532141543079E-3</v>
      </c>
      <c r="K27" s="20"/>
    </row>
    <row r="28" spans="1:11" x14ac:dyDescent="0.3">
      <c r="A28" s="12">
        <v>5128</v>
      </c>
      <c r="B28" s="43" t="s">
        <v>36</v>
      </c>
      <c r="C28" s="44"/>
      <c r="D28" s="44"/>
      <c r="E28" s="45"/>
      <c r="F28" s="17">
        <v>0</v>
      </c>
      <c r="G28" s="25">
        <f>+F28/F76</f>
        <v>0</v>
      </c>
      <c r="H28" s="20"/>
      <c r="I28" s="17">
        <v>0</v>
      </c>
      <c r="J28" s="25">
        <f>+I28/I76</f>
        <v>0</v>
      </c>
      <c r="K28" s="20"/>
    </row>
    <row r="29" spans="1:11" x14ac:dyDescent="0.3">
      <c r="A29" s="12">
        <v>5129</v>
      </c>
      <c r="B29" s="43" t="s">
        <v>35</v>
      </c>
      <c r="C29" s="44"/>
      <c r="D29" s="44"/>
      <c r="E29" s="45"/>
      <c r="F29" s="17">
        <v>191781.01</v>
      </c>
      <c r="G29" s="25">
        <f>+F29/F76</f>
        <v>2.5511284560919136E-2</v>
      </c>
      <c r="H29" s="20"/>
      <c r="I29" s="17">
        <v>511648.24</v>
      </c>
      <c r="J29" s="25">
        <f>+I29/I76</f>
        <v>2.538402947632715E-2</v>
      </c>
      <c r="K29" s="20"/>
    </row>
    <row r="30" spans="1:11" x14ac:dyDescent="0.3">
      <c r="A30" s="3"/>
      <c r="B30" s="68" t="s">
        <v>78</v>
      </c>
      <c r="C30" s="69"/>
      <c r="D30" s="69"/>
      <c r="E30" s="70"/>
      <c r="F30" s="22">
        <f>SUM(F21:F29)</f>
        <v>1768369.8199999998</v>
      </c>
      <c r="G30" s="25"/>
      <c r="H30" s="20"/>
      <c r="I30" s="22">
        <f>SUM(I21:I29)</f>
        <v>4470051.0699999994</v>
      </c>
      <c r="J30" s="25"/>
      <c r="K30" s="20"/>
    </row>
    <row r="31" spans="1:11" x14ac:dyDescent="0.3">
      <c r="A31" s="3"/>
      <c r="B31" s="43"/>
      <c r="C31" s="44"/>
      <c r="D31" s="44"/>
      <c r="E31" s="45"/>
      <c r="F31" s="17"/>
      <c r="G31" s="25"/>
      <c r="H31" s="20"/>
      <c r="I31" s="17"/>
      <c r="J31" s="25"/>
      <c r="K31" s="20"/>
    </row>
    <row r="32" spans="1:11" x14ac:dyDescent="0.3">
      <c r="A32" s="18">
        <v>513</v>
      </c>
      <c r="B32" s="46" t="s">
        <v>24</v>
      </c>
      <c r="C32" s="44"/>
      <c r="D32" s="44"/>
      <c r="E32" s="45"/>
      <c r="F32" s="17"/>
      <c r="G32" s="25"/>
      <c r="H32" s="20"/>
      <c r="I32" s="17"/>
      <c r="J32" s="25"/>
      <c r="K32" s="20"/>
    </row>
    <row r="33" spans="1:11" x14ac:dyDescent="0.3">
      <c r="A33" s="12">
        <v>5131</v>
      </c>
      <c r="B33" s="43" t="s">
        <v>37</v>
      </c>
      <c r="C33" s="44"/>
      <c r="D33" s="44"/>
      <c r="E33" s="45"/>
      <c r="F33" s="17">
        <v>741646</v>
      </c>
      <c r="G33" s="25">
        <f>+F33/F76</f>
        <v>9.8655973026043786E-2</v>
      </c>
      <c r="H33" s="33" t="s">
        <v>76</v>
      </c>
      <c r="I33" s="17">
        <v>2149668.77</v>
      </c>
      <c r="J33" s="25">
        <f>+I33/I76</f>
        <v>0.10664994258950238</v>
      </c>
      <c r="K33" s="33" t="s">
        <v>76</v>
      </c>
    </row>
    <row r="34" spans="1:11" x14ac:dyDescent="0.3">
      <c r="A34" s="12">
        <v>5132</v>
      </c>
      <c r="B34" s="43" t="s">
        <v>38</v>
      </c>
      <c r="C34" s="44"/>
      <c r="D34" s="44"/>
      <c r="E34" s="45"/>
      <c r="F34" s="17">
        <v>7910.2</v>
      </c>
      <c r="G34" s="25">
        <f>+F34/F76</f>
        <v>1.0522385043951043E-3</v>
      </c>
      <c r="H34" s="20"/>
      <c r="I34" s="17">
        <v>28287.75</v>
      </c>
      <c r="J34" s="25">
        <f>+I34/I76</f>
        <v>1.4034194270246554E-3</v>
      </c>
      <c r="K34" s="20"/>
    </row>
    <row r="35" spans="1:11" x14ac:dyDescent="0.3">
      <c r="A35" s="12">
        <v>5133</v>
      </c>
      <c r="B35" s="43" t="s">
        <v>39</v>
      </c>
      <c r="C35" s="44"/>
      <c r="D35" s="44"/>
      <c r="E35" s="45"/>
      <c r="F35" s="17">
        <v>253028.61</v>
      </c>
      <c r="G35" s="25">
        <f>+F35/F76</f>
        <v>3.3658623821846749E-2</v>
      </c>
      <c r="H35" s="20"/>
      <c r="I35" s="17">
        <v>644155.77</v>
      </c>
      <c r="J35" s="25">
        <f>+I35/I76</f>
        <v>3.1958028533482716E-2</v>
      </c>
      <c r="K35" s="20"/>
    </row>
    <row r="36" spans="1:11" x14ac:dyDescent="0.3">
      <c r="A36" s="12">
        <v>5134</v>
      </c>
      <c r="B36" s="43" t="s">
        <v>40</v>
      </c>
      <c r="C36" s="44"/>
      <c r="D36" s="44"/>
      <c r="E36" s="45"/>
      <c r="F36" s="17">
        <v>55261.62</v>
      </c>
      <c r="G36" s="25">
        <f>+F36/F76</f>
        <v>7.3510662662449227E-3</v>
      </c>
      <c r="H36" s="20"/>
      <c r="I36" s="17">
        <v>116900.53</v>
      </c>
      <c r="J36" s="25">
        <f>+I36/I76</f>
        <v>5.7997003943925738E-3</v>
      </c>
      <c r="K36" s="20"/>
    </row>
    <row r="37" spans="1:11" x14ac:dyDescent="0.3">
      <c r="A37" s="12">
        <v>5135</v>
      </c>
      <c r="B37" s="43" t="s">
        <v>41</v>
      </c>
      <c r="C37" s="44"/>
      <c r="D37" s="44"/>
      <c r="E37" s="45"/>
      <c r="F37" s="17">
        <v>204122.32</v>
      </c>
      <c r="G37" s="25">
        <f>+F37/F76</f>
        <v>2.7152962593924163E-2</v>
      </c>
      <c r="H37" s="20"/>
      <c r="I37" s="17">
        <v>807819.86</v>
      </c>
      <c r="J37" s="25">
        <f>+I37/I76</f>
        <v>4.0077775187504744E-2</v>
      </c>
      <c r="K37" s="20"/>
    </row>
    <row r="38" spans="1:11" x14ac:dyDescent="0.3">
      <c r="A38" s="12">
        <v>5136</v>
      </c>
      <c r="B38" s="43" t="s">
        <v>42</v>
      </c>
      <c r="C38" s="44"/>
      <c r="D38" s="44"/>
      <c r="E38" s="45"/>
      <c r="F38" s="17">
        <v>80060</v>
      </c>
      <c r="G38" s="25">
        <f>+F38/F76</f>
        <v>1.0649821074292945E-2</v>
      </c>
      <c r="H38" s="20"/>
      <c r="I38" s="17">
        <v>195740</v>
      </c>
      <c r="J38" s="25">
        <f>+I38/I76</f>
        <v>9.7111052892437915E-3</v>
      </c>
      <c r="K38" s="20"/>
    </row>
    <row r="39" spans="1:11" x14ac:dyDescent="0.3">
      <c r="A39" s="12">
        <v>5137</v>
      </c>
      <c r="B39" s="43" t="s">
        <v>43</v>
      </c>
      <c r="C39" s="44"/>
      <c r="D39" s="44"/>
      <c r="E39" s="45"/>
      <c r="F39" s="17">
        <v>4672.88</v>
      </c>
      <c r="G39" s="25">
        <f>+F39/F76</f>
        <v>6.2160049839672768E-4</v>
      </c>
      <c r="H39" s="20"/>
      <c r="I39" s="17">
        <v>28977.06</v>
      </c>
      <c r="J39" s="25">
        <f>+I39/I76</f>
        <v>1.4376176593069107E-3</v>
      </c>
      <c r="K39" s="20"/>
    </row>
    <row r="40" spans="1:11" x14ac:dyDescent="0.3">
      <c r="A40" s="12">
        <v>5138</v>
      </c>
      <c r="B40" s="43" t="s">
        <v>44</v>
      </c>
      <c r="C40" s="44"/>
      <c r="D40" s="44"/>
      <c r="E40" s="45"/>
      <c r="F40" s="17">
        <v>211682.24</v>
      </c>
      <c r="G40" s="25">
        <f>+F40/F76</f>
        <v>2.8158605803216798E-2</v>
      </c>
      <c r="H40" s="20"/>
      <c r="I40" s="17">
        <v>567507.13</v>
      </c>
      <c r="J40" s="25">
        <f>+I40/I76</f>
        <v>2.8155315683184651E-2</v>
      </c>
      <c r="K40" s="20"/>
    </row>
    <row r="41" spans="1:11" x14ac:dyDescent="0.3">
      <c r="A41" s="12">
        <v>5139</v>
      </c>
      <c r="B41" s="43" t="s">
        <v>45</v>
      </c>
      <c r="C41" s="44"/>
      <c r="D41" s="44"/>
      <c r="E41" s="45"/>
      <c r="F41" s="17">
        <v>631587</v>
      </c>
      <c r="G41" s="25">
        <f>+F41/F76</f>
        <v>8.4015595089301259E-2</v>
      </c>
      <c r="H41" s="20"/>
      <c r="I41" s="17">
        <v>737772.08</v>
      </c>
      <c r="J41" s="25">
        <f>+I41/I76</f>
        <v>3.6602545970902178E-2</v>
      </c>
      <c r="K41" s="20"/>
    </row>
    <row r="42" spans="1:11" x14ac:dyDescent="0.3">
      <c r="A42" s="3"/>
      <c r="B42" s="68" t="s">
        <v>78</v>
      </c>
      <c r="C42" s="69"/>
      <c r="D42" s="69"/>
      <c r="E42" s="70"/>
      <c r="F42" s="22">
        <f>SUM(F33:F41)</f>
        <v>2189970.87</v>
      </c>
      <c r="G42" s="25"/>
      <c r="H42" s="20"/>
      <c r="I42" s="22">
        <f>SUM(I33:I41)</f>
        <v>5276828.95</v>
      </c>
      <c r="J42" s="25"/>
      <c r="K42" s="20"/>
    </row>
    <row r="43" spans="1:11" x14ac:dyDescent="0.3">
      <c r="A43" s="3"/>
      <c r="B43" s="47"/>
      <c r="C43" s="41"/>
      <c r="D43" s="41"/>
      <c r="E43" s="48"/>
      <c r="F43" s="17"/>
      <c r="G43" s="25"/>
      <c r="H43" s="20"/>
      <c r="I43" s="17"/>
      <c r="J43" s="25"/>
      <c r="K43" s="20"/>
    </row>
    <row r="44" spans="1:11" ht="15" thickBot="1" x14ac:dyDescent="0.35">
      <c r="A44" s="3"/>
      <c r="B44" s="79" t="s">
        <v>80</v>
      </c>
      <c r="C44" s="80"/>
      <c r="D44" s="80"/>
      <c r="E44" s="81"/>
      <c r="F44" s="49">
        <f>+F18+F30+F42</f>
        <v>7252458.6900000004</v>
      </c>
      <c r="G44" s="25"/>
      <c r="H44" s="20"/>
      <c r="I44" s="49">
        <f>+I18+I30+I42</f>
        <v>19041305.02</v>
      </c>
      <c r="J44" s="25"/>
      <c r="K44" s="20"/>
    </row>
    <row r="45" spans="1:11" ht="15" thickTop="1" x14ac:dyDescent="0.3">
      <c r="A45" s="3"/>
      <c r="B45" s="47"/>
      <c r="C45" s="41"/>
      <c r="D45" s="41"/>
      <c r="E45" s="48"/>
      <c r="F45" s="50"/>
      <c r="G45" s="25"/>
      <c r="H45" s="20"/>
      <c r="I45" s="50"/>
      <c r="J45" s="25"/>
      <c r="K45" s="20"/>
    </row>
    <row r="46" spans="1:11" x14ac:dyDescent="0.3">
      <c r="A46" s="18">
        <v>52</v>
      </c>
      <c r="B46" s="46" t="s">
        <v>46</v>
      </c>
      <c r="C46" s="44"/>
      <c r="D46" s="44"/>
      <c r="E46" s="45"/>
      <c r="F46" s="15"/>
      <c r="G46" s="25"/>
      <c r="H46" s="20"/>
      <c r="I46" s="15"/>
      <c r="J46" s="25"/>
      <c r="K46" s="20"/>
    </row>
    <row r="47" spans="1:11" x14ac:dyDescent="0.3">
      <c r="A47" s="18">
        <v>522</v>
      </c>
      <c r="B47" s="51" t="s">
        <v>63</v>
      </c>
      <c r="C47" s="44"/>
      <c r="D47" s="44"/>
      <c r="E47" s="45"/>
      <c r="F47" s="17"/>
      <c r="G47" s="25"/>
      <c r="H47" s="20"/>
      <c r="I47" s="17"/>
      <c r="J47" s="25"/>
      <c r="K47" s="20"/>
    </row>
    <row r="48" spans="1:11" x14ac:dyDescent="0.3">
      <c r="A48" s="12">
        <v>5221</v>
      </c>
      <c r="B48" s="52" t="s">
        <v>64</v>
      </c>
      <c r="C48" s="44"/>
      <c r="D48" s="44"/>
      <c r="E48" s="45"/>
      <c r="F48" s="17">
        <v>1400</v>
      </c>
      <c r="G48" s="25">
        <f>+F48/F76</f>
        <v>1.8623219465413592E-4</v>
      </c>
      <c r="H48" s="20"/>
      <c r="I48" s="17">
        <v>3400</v>
      </c>
      <c r="J48" s="25">
        <f>+I48/I76</f>
        <v>1.686817103475472E-4</v>
      </c>
      <c r="K48" s="20"/>
    </row>
    <row r="49" spans="1:11" x14ac:dyDescent="0.3">
      <c r="A49" s="12">
        <v>5223</v>
      </c>
      <c r="B49" s="52" t="s">
        <v>74</v>
      </c>
      <c r="C49" s="44"/>
      <c r="D49" s="44"/>
      <c r="E49" s="45"/>
      <c r="F49" s="17">
        <v>0</v>
      </c>
      <c r="G49" s="25">
        <f>+F49/F76</f>
        <v>0</v>
      </c>
      <c r="H49" s="20"/>
      <c r="I49" s="17">
        <v>57288</v>
      </c>
      <c r="J49" s="25">
        <f>+I49/I76</f>
        <v>2.8421875948206718E-3</v>
      </c>
      <c r="K49" s="20"/>
    </row>
    <row r="50" spans="1:11" x14ac:dyDescent="0.3">
      <c r="A50" s="18"/>
      <c r="B50" s="51"/>
      <c r="C50" s="44"/>
      <c r="D50" s="44"/>
      <c r="E50" s="45"/>
      <c r="F50" s="22">
        <f>SUM(F48:F49)</f>
        <v>1400</v>
      </c>
      <c r="G50" s="25"/>
      <c r="H50" s="20"/>
      <c r="I50" s="22">
        <f>SUM(I48:I49)</f>
        <v>60688</v>
      </c>
      <c r="J50" s="25"/>
      <c r="K50" s="20"/>
    </row>
    <row r="51" spans="1:11" x14ac:dyDescent="0.3">
      <c r="A51" s="18">
        <v>523</v>
      </c>
      <c r="B51" s="53" t="s">
        <v>52</v>
      </c>
      <c r="C51" s="44"/>
      <c r="D51" s="44"/>
      <c r="E51" s="45"/>
      <c r="F51" s="17"/>
      <c r="G51" s="25"/>
      <c r="H51" s="20"/>
      <c r="I51" s="17"/>
      <c r="J51" s="25"/>
      <c r="K51" s="20"/>
    </row>
    <row r="52" spans="1:11" x14ac:dyDescent="0.3">
      <c r="A52" s="12">
        <v>5231</v>
      </c>
      <c r="B52" s="43" t="s">
        <v>52</v>
      </c>
      <c r="C52" s="44"/>
      <c r="D52" s="44"/>
      <c r="E52" s="45"/>
      <c r="F52" s="17">
        <v>2908.9</v>
      </c>
      <c r="G52" s="25">
        <f>+F52/F76</f>
        <v>3.8695059359244001E-4</v>
      </c>
      <c r="H52" s="33"/>
      <c r="I52" s="17">
        <v>285076.95</v>
      </c>
      <c r="J52" s="25">
        <f>+I52/I76</f>
        <v>1.4143313972547705E-2</v>
      </c>
      <c r="K52" s="33"/>
    </row>
    <row r="53" spans="1:11" x14ac:dyDescent="0.3">
      <c r="A53" s="18"/>
      <c r="B53" s="46"/>
      <c r="C53" s="44"/>
      <c r="D53" s="44"/>
      <c r="E53" s="45"/>
      <c r="F53" s="22">
        <f>SUM(F52)</f>
        <v>2908.9</v>
      </c>
      <c r="G53" s="25"/>
      <c r="H53" s="20"/>
      <c r="I53" s="22">
        <f>SUM(I52)</f>
        <v>285076.95</v>
      </c>
      <c r="J53" s="25"/>
      <c r="K53" s="20"/>
    </row>
    <row r="54" spans="1:11" x14ac:dyDescent="0.3">
      <c r="A54" s="18">
        <v>524</v>
      </c>
      <c r="B54" s="46" t="s">
        <v>47</v>
      </c>
      <c r="C54" s="44"/>
      <c r="D54" s="44"/>
      <c r="E54" s="45"/>
      <c r="F54" s="17"/>
      <c r="G54" s="25"/>
      <c r="H54" s="20"/>
      <c r="I54" s="17"/>
      <c r="J54" s="25"/>
      <c r="K54" s="20"/>
    </row>
    <row r="55" spans="1:11" x14ac:dyDescent="0.3">
      <c r="A55" s="12">
        <v>5241</v>
      </c>
      <c r="B55" s="43" t="s">
        <v>48</v>
      </c>
      <c r="C55" s="44"/>
      <c r="D55" s="44"/>
      <c r="E55" s="45"/>
      <c r="F55" s="17">
        <v>240079.6</v>
      </c>
      <c r="G55" s="25">
        <f>+F55/F76</f>
        <v>3.193610771406221E-2</v>
      </c>
      <c r="H55" s="20"/>
      <c r="I55" s="17">
        <v>738725.02</v>
      </c>
      <c r="J55" s="25">
        <f>+I55/I76</f>
        <v>3.6649823485331183E-2</v>
      </c>
      <c r="K55" s="20"/>
    </row>
    <row r="56" spans="1:11" x14ac:dyDescent="0.3">
      <c r="A56" s="12">
        <v>5243</v>
      </c>
      <c r="B56" s="43" t="s">
        <v>75</v>
      </c>
      <c r="C56" s="44"/>
      <c r="D56" s="44"/>
      <c r="E56" s="45"/>
      <c r="F56" s="17">
        <v>20650</v>
      </c>
      <c r="G56" s="25">
        <f>+F56/F76</f>
        <v>2.7469248711485049E-3</v>
      </c>
      <c r="H56" s="20"/>
      <c r="I56" s="17">
        <v>30510</v>
      </c>
      <c r="J56" s="25">
        <f>+I56/I76</f>
        <v>1.5136702890304898E-3</v>
      </c>
      <c r="K56" s="20"/>
    </row>
    <row r="57" spans="1:11" x14ac:dyDescent="0.3">
      <c r="A57" s="3"/>
      <c r="B57" s="79"/>
      <c r="C57" s="80"/>
      <c r="D57" s="80"/>
      <c r="E57" s="81"/>
      <c r="F57" s="22">
        <f>SUM(F55:F56)</f>
        <v>260729.60000000001</v>
      </c>
      <c r="G57" s="25"/>
      <c r="H57" s="20"/>
      <c r="I57" s="22">
        <f>SUM(I55:I56)</f>
        <v>769235.02</v>
      </c>
      <c r="J57" s="25"/>
      <c r="K57" s="20"/>
    </row>
    <row r="58" spans="1:11" x14ac:dyDescent="0.3">
      <c r="A58" s="3"/>
      <c r="B58" s="47"/>
      <c r="C58" s="41"/>
      <c r="D58" s="41"/>
      <c r="E58" s="48"/>
      <c r="F58" s="36"/>
      <c r="G58" s="25"/>
      <c r="H58" s="20"/>
      <c r="I58" s="36"/>
      <c r="J58" s="25"/>
      <c r="K58" s="20"/>
    </row>
    <row r="59" spans="1:11" x14ac:dyDescent="0.3">
      <c r="A59" s="18">
        <v>526</v>
      </c>
      <c r="B59" s="54" t="s">
        <v>65</v>
      </c>
      <c r="C59" s="41"/>
      <c r="D59" s="41"/>
      <c r="E59" s="48"/>
      <c r="F59" s="17"/>
      <c r="H59" s="20"/>
      <c r="I59" s="17"/>
      <c r="K59" s="20"/>
    </row>
    <row r="60" spans="1:11" x14ac:dyDescent="0.3">
      <c r="A60" s="12">
        <v>5261</v>
      </c>
      <c r="B60" s="55" t="s">
        <v>65</v>
      </c>
      <c r="C60" s="56"/>
      <c r="D60" s="56"/>
      <c r="E60" s="57"/>
      <c r="F60" s="22">
        <f>SUM(F59)</f>
        <v>0</v>
      </c>
      <c r="G60" s="25">
        <f>+F59/F76</f>
        <v>0</v>
      </c>
      <c r="H60" s="20"/>
      <c r="I60" s="22">
        <f>SUM(I59)</f>
        <v>0</v>
      </c>
      <c r="J60" s="25">
        <f>+I59/I76</f>
        <v>0</v>
      </c>
      <c r="K60" s="20"/>
    </row>
    <row r="61" spans="1:11" x14ac:dyDescent="0.3">
      <c r="A61" s="3"/>
      <c r="B61" s="47"/>
      <c r="C61" s="41"/>
      <c r="D61" s="41"/>
      <c r="E61" s="48"/>
      <c r="F61" s="58"/>
      <c r="G61" s="25"/>
      <c r="H61" s="20"/>
      <c r="I61" s="58"/>
      <c r="J61" s="25"/>
      <c r="K61" s="20"/>
    </row>
    <row r="62" spans="1:11" x14ac:dyDescent="0.3">
      <c r="A62" s="3"/>
      <c r="B62" s="43"/>
      <c r="C62" s="44"/>
      <c r="D62" s="44"/>
      <c r="E62" s="45"/>
      <c r="F62" s="17"/>
      <c r="G62" s="25"/>
      <c r="H62" s="20"/>
      <c r="I62" s="17"/>
      <c r="J62" s="25"/>
      <c r="K62" s="20"/>
    </row>
    <row r="63" spans="1:11" s="24" customFormat="1" ht="27.75" customHeight="1" thickBot="1" x14ac:dyDescent="0.35">
      <c r="A63" s="23"/>
      <c r="B63" s="76" t="s">
        <v>81</v>
      </c>
      <c r="C63" s="77"/>
      <c r="D63" s="77"/>
      <c r="E63" s="78"/>
      <c r="F63" s="59">
        <f>+F57+F60+F53+F50</f>
        <v>265038.5</v>
      </c>
      <c r="G63" s="26"/>
      <c r="H63" s="34"/>
      <c r="I63" s="59">
        <f>+I57+I60+I53+I50</f>
        <v>1114999.97</v>
      </c>
      <c r="J63" s="26"/>
      <c r="K63" s="34"/>
    </row>
    <row r="64" spans="1:11" ht="15" thickTop="1" x14ac:dyDescent="0.3">
      <c r="A64" s="3"/>
      <c r="B64" s="43"/>
      <c r="C64" s="44"/>
      <c r="D64" s="44"/>
      <c r="E64" s="45"/>
      <c r="F64" s="60"/>
      <c r="G64" s="25"/>
      <c r="H64" s="20"/>
      <c r="I64" s="60"/>
      <c r="J64" s="25"/>
      <c r="K64" s="20"/>
    </row>
    <row r="65" spans="1:11" x14ac:dyDescent="0.3">
      <c r="A65" s="18">
        <v>54</v>
      </c>
      <c r="B65" s="46" t="s">
        <v>66</v>
      </c>
      <c r="C65" s="44"/>
      <c r="D65" s="44"/>
      <c r="E65" s="45"/>
      <c r="F65" s="15"/>
      <c r="G65" s="25"/>
      <c r="H65" s="20"/>
      <c r="I65" s="15"/>
      <c r="J65" s="25"/>
      <c r="K65" s="20"/>
    </row>
    <row r="66" spans="1:11" x14ac:dyDescent="0.3">
      <c r="A66" s="18">
        <v>541</v>
      </c>
      <c r="B66" s="46" t="s">
        <v>67</v>
      </c>
      <c r="C66" s="44"/>
      <c r="D66" s="44"/>
      <c r="E66" s="45"/>
      <c r="F66" s="17"/>
      <c r="G66" s="25"/>
      <c r="H66" s="20"/>
      <c r="I66" s="17"/>
      <c r="J66" s="25"/>
      <c r="K66" s="20"/>
    </row>
    <row r="67" spans="1:11" x14ac:dyDescent="0.3">
      <c r="A67" s="12">
        <v>5411</v>
      </c>
      <c r="B67" s="43" t="s">
        <v>68</v>
      </c>
      <c r="C67" s="44"/>
      <c r="D67" s="44"/>
      <c r="E67" s="45"/>
      <c r="F67" s="17"/>
      <c r="G67" s="25">
        <f>+F67/F76</f>
        <v>0</v>
      </c>
      <c r="H67" s="33"/>
      <c r="I67" s="17"/>
      <c r="J67" s="25">
        <f>+I67/I76</f>
        <v>0</v>
      </c>
      <c r="K67" s="33"/>
    </row>
    <row r="68" spans="1:11" x14ac:dyDescent="0.3">
      <c r="A68" s="3"/>
      <c r="B68" s="68" t="s">
        <v>78</v>
      </c>
      <c r="C68" s="69"/>
      <c r="D68" s="69"/>
      <c r="E68" s="70"/>
      <c r="F68" s="22">
        <f>SUM(F67:F67)</f>
        <v>0</v>
      </c>
      <c r="G68" s="25"/>
      <c r="H68" s="20"/>
      <c r="I68" s="22">
        <f>SUM(I67:I67)</f>
        <v>0</v>
      </c>
      <c r="J68" s="25"/>
      <c r="K68" s="20"/>
    </row>
    <row r="69" spans="1:11" x14ac:dyDescent="0.3">
      <c r="A69" s="3"/>
      <c r="B69" s="43"/>
      <c r="C69" s="44"/>
      <c r="D69" s="44"/>
      <c r="E69" s="45"/>
      <c r="F69" s="17"/>
      <c r="G69" s="25"/>
      <c r="H69" s="20"/>
      <c r="I69" s="17"/>
      <c r="J69" s="25"/>
      <c r="K69" s="20"/>
    </row>
    <row r="70" spans="1:11" s="24" customFormat="1" ht="27.75" customHeight="1" thickBot="1" x14ac:dyDescent="0.35">
      <c r="A70" s="23"/>
      <c r="B70" s="76" t="s">
        <v>81</v>
      </c>
      <c r="C70" s="77"/>
      <c r="D70" s="77"/>
      <c r="E70" s="78"/>
      <c r="F70" s="61">
        <f>+F68</f>
        <v>0</v>
      </c>
      <c r="G70" s="26"/>
      <c r="H70" s="34"/>
      <c r="I70" s="61">
        <f>+I68</f>
        <v>0</v>
      </c>
      <c r="J70" s="26"/>
      <c r="K70" s="34"/>
    </row>
    <row r="71" spans="1:11" x14ac:dyDescent="0.3">
      <c r="A71" s="3"/>
      <c r="B71" s="43"/>
      <c r="C71" s="44"/>
      <c r="D71" s="44"/>
      <c r="E71" s="45"/>
      <c r="F71" s="60"/>
      <c r="G71" s="25"/>
      <c r="H71" s="20"/>
      <c r="I71" s="60"/>
      <c r="J71" s="25"/>
      <c r="K71" s="20"/>
    </row>
    <row r="72" spans="1:11" x14ac:dyDescent="0.3">
      <c r="A72" s="18">
        <v>561</v>
      </c>
      <c r="B72" s="46" t="s">
        <v>54</v>
      </c>
      <c r="C72" s="44"/>
      <c r="D72" s="44"/>
      <c r="E72" s="45"/>
      <c r="F72" s="60"/>
      <c r="G72" s="25"/>
      <c r="H72" s="20"/>
      <c r="I72" s="60"/>
      <c r="J72" s="25"/>
      <c r="K72" s="20"/>
    </row>
    <row r="73" spans="1:11" x14ac:dyDescent="0.3">
      <c r="A73" s="12">
        <v>5611</v>
      </c>
      <c r="B73" s="43" t="s">
        <v>57</v>
      </c>
      <c r="C73" s="44"/>
      <c r="D73" s="44"/>
      <c r="E73" s="45"/>
      <c r="F73" s="17">
        <v>0</v>
      </c>
      <c r="G73" s="25">
        <f>F73/F76</f>
        <v>0</v>
      </c>
      <c r="H73" s="20"/>
      <c r="I73" s="17">
        <v>0</v>
      </c>
      <c r="J73" s="25">
        <f>I73/I76</f>
        <v>0</v>
      </c>
      <c r="K73" s="20"/>
    </row>
    <row r="74" spans="1:11" x14ac:dyDescent="0.3">
      <c r="A74" s="3"/>
      <c r="B74" s="68" t="s">
        <v>78</v>
      </c>
      <c r="C74" s="69"/>
      <c r="D74" s="69"/>
      <c r="E74" s="70"/>
      <c r="F74" s="22">
        <f>SUM(F73)</f>
        <v>0</v>
      </c>
      <c r="G74" s="25"/>
      <c r="H74" s="20"/>
      <c r="I74" s="22">
        <f>SUM(I73)</f>
        <v>0</v>
      </c>
      <c r="J74" s="25"/>
      <c r="K74" s="20"/>
    </row>
    <row r="75" spans="1:11" x14ac:dyDescent="0.3">
      <c r="A75" s="3"/>
      <c r="B75" s="47"/>
      <c r="C75" s="41"/>
      <c r="D75" s="41"/>
      <c r="E75" s="48"/>
      <c r="F75" s="15"/>
      <c r="G75" s="25"/>
      <c r="H75" s="20"/>
      <c r="I75" s="15"/>
      <c r="J75" s="25"/>
      <c r="K75" s="20"/>
    </row>
    <row r="76" spans="1:11" ht="15" thickBot="1" x14ac:dyDescent="0.35">
      <c r="A76" s="3"/>
      <c r="B76" s="68" t="s">
        <v>82</v>
      </c>
      <c r="C76" s="69"/>
      <c r="D76" s="69"/>
      <c r="E76" s="70"/>
      <c r="F76" s="14">
        <f>+F63+F44+F70+F74</f>
        <v>7517497.1900000004</v>
      </c>
      <c r="G76" s="25">
        <f>SUM(G11:G74)</f>
        <v>1</v>
      </c>
      <c r="H76" s="20"/>
      <c r="I76" s="14">
        <f>+I63+I44+I70+I74</f>
        <v>20156304.989999998</v>
      </c>
      <c r="J76" s="25">
        <f>SUM(J11:J74)</f>
        <v>1.0000000000000002</v>
      </c>
      <c r="K76" s="20"/>
    </row>
    <row r="77" spans="1:11" ht="15.6" thickTop="1" thickBot="1" x14ac:dyDescent="0.35">
      <c r="A77" s="7"/>
      <c r="B77" s="8"/>
      <c r="C77" s="9" t="s">
        <v>1</v>
      </c>
      <c r="D77" s="9"/>
      <c r="E77" s="10"/>
      <c r="F77" s="7"/>
      <c r="G77" s="21"/>
      <c r="H77" s="21"/>
      <c r="I77" s="7"/>
      <c r="J77" s="21"/>
      <c r="K77" s="21"/>
    </row>
    <row r="79" spans="1:11" x14ac:dyDescent="0.3">
      <c r="A79" t="s">
        <v>83</v>
      </c>
    </row>
    <row r="80" spans="1:11" x14ac:dyDescent="0.3">
      <c r="A80" t="s">
        <v>84</v>
      </c>
    </row>
    <row r="82" spans="1:1" x14ac:dyDescent="0.3">
      <c r="A82" t="s">
        <v>85</v>
      </c>
    </row>
    <row r="83" spans="1:1" x14ac:dyDescent="0.3">
      <c r="A83" t="s">
        <v>86</v>
      </c>
    </row>
  </sheetData>
  <mergeCells count="15">
    <mergeCell ref="A4:H4"/>
    <mergeCell ref="A5:H5"/>
    <mergeCell ref="A6:H6"/>
    <mergeCell ref="F7:G7"/>
    <mergeCell ref="B18:E18"/>
    <mergeCell ref="B30:E30"/>
    <mergeCell ref="B42:E42"/>
    <mergeCell ref="B9:E9"/>
    <mergeCell ref="B63:E63"/>
    <mergeCell ref="B57:E57"/>
    <mergeCell ref="B70:E70"/>
    <mergeCell ref="B44:E44"/>
    <mergeCell ref="B68:E68"/>
    <mergeCell ref="B74:E74"/>
    <mergeCell ref="B76:E76"/>
  </mergeCells>
  <pageMargins left="0.70866141732283472" right="0.70866141732283472" top="0.62992125984251968" bottom="0.55118110236220474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Fernanda Ramirez</cp:lastModifiedBy>
  <cp:lastPrinted>2016-10-18T20:49:45Z</cp:lastPrinted>
  <dcterms:created xsi:type="dcterms:W3CDTF">2015-09-05T17:09:52Z</dcterms:created>
  <dcterms:modified xsi:type="dcterms:W3CDTF">2016-11-22T19:53:30Z</dcterms:modified>
</cp:coreProperties>
</file>