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1715" windowHeight="9270"/>
  </bookViews>
  <sheets>
    <sheet name="EAECF acum" sheetId="1" r:id="rId1"/>
  </sheets>
  <calcPr calcId="144525"/>
</workbook>
</file>

<file path=xl/calcChain.xml><?xml version="1.0" encoding="utf-8"?>
<calcChain xmlns="http://schemas.openxmlformats.org/spreadsheetml/2006/main">
  <c r="G45" i="1" l="1"/>
  <c r="E45" i="1"/>
  <c r="H45" i="1" s="1"/>
  <c r="G44" i="1"/>
  <c r="E44" i="1"/>
  <c r="H44" i="1" s="1"/>
  <c r="G43" i="1"/>
  <c r="E43" i="1"/>
  <c r="H43" i="1" s="1"/>
  <c r="G42" i="1"/>
  <c r="E42" i="1"/>
  <c r="H42" i="1" s="1"/>
  <c r="G41" i="1"/>
  <c r="E41" i="1"/>
  <c r="H41" i="1" s="1"/>
  <c r="H40" i="1" s="1"/>
  <c r="G40" i="1"/>
  <c r="F40" i="1"/>
  <c r="D40" i="1"/>
  <c r="C40" i="1"/>
  <c r="E40" i="1" s="1"/>
  <c r="G38" i="1"/>
  <c r="E38" i="1"/>
  <c r="H38" i="1" s="1"/>
  <c r="G37" i="1"/>
  <c r="E37" i="1"/>
  <c r="H37" i="1" s="1"/>
  <c r="G36" i="1"/>
  <c r="E36" i="1"/>
  <c r="H36" i="1" s="1"/>
  <c r="G35" i="1"/>
  <c r="E35" i="1"/>
  <c r="H35" i="1" s="1"/>
  <c r="G34" i="1"/>
  <c r="E34" i="1"/>
  <c r="H34" i="1" s="1"/>
  <c r="G33" i="1"/>
  <c r="E33" i="1"/>
  <c r="H33" i="1" s="1"/>
  <c r="G32" i="1"/>
  <c r="E32" i="1"/>
  <c r="H32" i="1" s="1"/>
  <c r="G31" i="1"/>
  <c r="E31" i="1"/>
  <c r="H31" i="1" s="1"/>
  <c r="G30" i="1"/>
  <c r="G29" i="1" s="1"/>
  <c r="E30" i="1"/>
  <c r="H30" i="1" s="1"/>
  <c r="F29" i="1"/>
  <c r="F46" i="1" s="1"/>
  <c r="D29" i="1"/>
  <c r="D46" i="1" s="1"/>
  <c r="C29" i="1"/>
  <c r="E29" i="1" s="1"/>
  <c r="H29" i="1" s="1"/>
  <c r="G27" i="1"/>
  <c r="E27" i="1"/>
  <c r="H27" i="1" s="1"/>
  <c r="G26" i="1"/>
  <c r="E26" i="1"/>
  <c r="H26" i="1" s="1"/>
  <c r="G25" i="1"/>
  <c r="E25" i="1"/>
  <c r="H25" i="1" s="1"/>
  <c r="G24" i="1"/>
  <c r="E24" i="1"/>
  <c r="H24" i="1" s="1"/>
  <c r="G23" i="1"/>
  <c r="E23" i="1"/>
  <c r="H23" i="1" s="1"/>
  <c r="G22" i="1"/>
  <c r="E22" i="1"/>
  <c r="H22" i="1" s="1"/>
  <c r="G21" i="1"/>
  <c r="E21" i="1"/>
  <c r="H21" i="1" s="1"/>
  <c r="G20" i="1"/>
  <c r="F20" i="1"/>
  <c r="D20" i="1"/>
  <c r="C20" i="1"/>
  <c r="E20" i="1" s="1"/>
  <c r="H20" i="1" s="1"/>
  <c r="G18" i="1"/>
  <c r="E18" i="1"/>
  <c r="H18" i="1" s="1"/>
  <c r="G17" i="1"/>
  <c r="E17" i="1"/>
  <c r="H17" i="1" s="1"/>
  <c r="G16" i="1"/>
  <c r="E16" i="1"/>
  <c r="H16" i="1" s="1"/>
  <c r="G15" i="1"/>
  <c r="E15" i="1"/>
  <c r="H15" i="1" s="1"/>
  <c r="G14" i="1"/>
  <c r="E14" i="1"/>
  <c r="H14" i="1" s="1"/>
  <c r="G13" i="1"/>
  <c r="E13" i="1"/>
  <c r="H13" i="1" s="1"/>
  <c r="G12" i="1"/>
  <c r="E12" i="1"/>
  <c r="H12" i="1" s="1"/>
  <c r="G11" i="1"/>
  <c r="E11" i="1"/>
  <c r="H11" i="1" s="1"/>
  <c r="H10" i="1" s="1"/>
  <c r="H46" i="1" s="1"/>
  <c r="G10" i="1"/>
  <c r="G46" i="1" s="1"/>
  <c r="F10" i="1"/>
  <c r="E10" i="1"/>
  <c r="E46" i="1" s="1"/>
  <c r="D10" i="1"/>
  <c r="C10" i="1"/>
  <c r="C46" i="1" s="1"/>
</calcChain>
</file>

<file path=xl/sharedStrings.xml><?xml version="1.0" encoding="utf-8"?>
<sst xmlns="http://schemas.openxmlformats.org/spreadsheetml/2006/main" count="54" uniqueCount="54">
  <si>
    <t>MUNICIPIO DE GENERAL CEPEDA, COAHUILA</t>
  </si>
  <si>
    <t>Estado Analítico del Ejercicio del Presupuesto de Egresos</t>
  </si>
  <si>
    <t>Clasificación Funcional (Finalidad y Función)</t>
  </si>
  <si>
    <t>Del 1 de enero al 31 de marzo del 2017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</si>
  <si>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</si>
  <si>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</si>
  <si>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</si>
  <si>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</si>
  <si>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</si>
  <si>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</si>
  <si>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</si>
  <si>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</si>
  <si>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</si>
  <si>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</si>
  <si>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</si>
  <si>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</si>
  <si>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</si>
  <si>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</si>
  <si>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</si>
  <si>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</si>
  <si>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</si>
  <si>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</si>
  <si>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</si>
  <si>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</si>
  <si>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</si>
  <si>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</si>
  <si>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</si>
  <si>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</si>
  <si>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</si>
  <si>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</si>
  <si>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</si>
  <si>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</si>
  <si>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</si>
  <si>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</si>
  <si>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</si>
  <si>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</si>
  <si>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</si>
  <si>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</si>
  <si>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</si>
  <si>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</si>
  <si>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</si>
  <si>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</si>
  <si>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</si>
  <si>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</si>
  <si>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</si>
  <si>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</si>
  <si>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Sin descripción</t>
  </si>
  <si>
    <t>Total del Gasto</t>
  </si>
  <si>
    <t xml:space="preserve">              ________________________________________                              __________________________________________________</t>
  </si>
  <si>
    <t xml:space="preserve">                        C. RODOLFO ZAMORA RODRIGUEZ                                                                        DRA. LUZ MIREYA RENTERIA AMAYA</t>
  </si>
  <si>
    <t xml:space="preserve">            _________________________________________                               _________________________________________________</t>
  </si>
  <si>
    <t xml:space="preserve">                       ING. RAUL HIGINIO MURO MEDINA                                                                   LIC. MAYRA VERONICA RAMOS RODRIGUEZ</t>
  </si>
  <si>
    <t xml:space="preserve">                 _____________________________________</t>
  </si>
  <si>
    <t xml:space="preserve">                        C. IMELDA MARINES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</si>
</sst>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5" fontId="9" fillId="0" borderId="0"/>
    <xf numFmtId="43" fontId="10" fillId="0" borderId="0" applyFont="0" applyFill="0" applyBorder="0" applyAlignment="0" applyProtection="0"/>
    <xf numFmtId="0" fontId="9" fillId="0" borderId="0"/>
    <xf numFmtId="0" fontId="11" fillId="0" borderId="0">
      <alignment vertical="top"/>
    </xf>
    <xf numFmtId="0" fontId="9" fillId="0" borderId="0"/>
    <xf numFmtId="0" fontId="9" fillId="0" borderId="0"/>
    <xf numFmtId="0" fontId="11" fillId="0" borderId="0">
      <alignment vertical="top"/>
    </xf>
    <xf numFmtId="0" fontId="1" fillId="0" borderId="0"/>
  </cellStyleXfs>
  <cellXfs count="50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164" fontId="6" fillId="3" borderId="11" xfId="1" applyNumberFormat="1" applyFont="1" applyFill="1" applyBorder="1" applyAlignment="1">
      <alignment horizontal="right" vertical="top" wrapText="1"/>
    </xf>
    <xf numFmtId="0" fontId="0" fillId="0" borderId="0" xfId="0" applyAlignment="1">
      <alignment vertical="top"/>
    </xf>
    <xf numFmtId="0" fontId="4" fillId="3" borderId="4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justify" vertical="top"/>
    </xf>
    <xf numFmtId="164" fontId="4" fillId="3" borderId="11" xfId="1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top"/>
    </xf>
    <xf numFmtId="164" fontId="4" fillId="3" borderId="11" xfId="1" applyNumberFormat="1" applyFont="1" applyFill="1" applyBorder="1" applyAlignment="1">
      <alignment horizontal="right" vertical="top"/>
    </xf>
    <xf numFmtId="164" fontId="6" fillId="3" borderId="11" xfId="1" applyNumberFormat="1" applyFont="1" applyFill="1" applyBorder="1" applyAlignment="1">
      <alignment horizontal="right" vertical="top"/>
    </xf>
    <xf numFmtId="0" fontId="4" fillId="3" borderId="6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vertical="top"/>
    </xf>
    <xf numFmtId="164" fontId="4" fillId="3" borderId="12" xfId="1" applyNumberFormat="1" applyFont="1" applyFill="1" applyBorder="1" applyAlignment="1">
      <alignment horizontal="right" vertical="top"/>
    </xf>
    <xf numFmtId="0" fontId="6" fillId="3" borderId="6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vertical="top"/>
    </xf>
    <xf numFmtId="164" fontId="6" fillId="3" borderId="12" xfId="1" applyNumberFormat="1" applyFont="1" applyFill="1" applyBorder="1" applyAlignment="1">
      <alignment horizontal="right" vertical="top"/>
    </xf>
    <xf numFmtId="164" fontId="6" fillId="3" borderId="9" xfId="1" applyNumberFormat="1" applyFont="1" applyFill="1" applyBorder="1" applyAlignment="1">
      <alignment horizontal="right" vertical="top"/>
    </xf>
    <xf numFmtId="0" fontId="4" fillId="0" borderId="0" xfId="0" applyFont="1" applyAlignment="1">
      <alignment horizontal="left"/>
    </xf>
    <xf numFmtId="0" fontId="6" fillId="0" borderId="0" xfId="0" applyFont="1"/>
    <xf numFmtId="0" fontId="4" fillId="0" borderId="0" xfId="0" applyFont="1"/>
    <xf numFmtId="0" fontId="7" fillId="3" borderId="0" xfId="0" applyFont="1" applyFill="1" applyBorder="1" applyAlignment="1" applyProtection="1">
      <alignment horizontal="left" vertical="top"/>
    </xf>
    <xf numFmtId="0" fontId="7" fillId="3" borderId="0" xfId="0" applyFont="1" applyFill="1" applyBorder="1" applyAlignment="1" applyProtection="1">
      <alignment horizontal="left" vertical="top"/>
    </xf>
    <xf numFmtId="0" fontId="7" fillId="3" borderId="0" xfId="0" applyFont="1" applyFill="1" applyBorder="1" applyAlignment="1" applyProtection="1">
      <protection locked="0"/>
    </xf>
    <xf numFmtId="43" fontId="7" fillId="3" borderId="0" xfId="1" applyFont="1" applyFill="1" applyBorder="1" applyProtection="1"/>
    <xf numFmtId="0" fontId="8" fillId="3" borderId="0" xfId="0" applyFont="1" applyFill="1" applyBorder="1" applyProtection="1"/>
    <xf numFmtId="0" fontId="7" fillId="3" borderId="0" xfId="0" applyFont="1" applyFill="1" applyBorder="1" applyAlignment="1" applyProtection="1">
      <alignment vertical="center"/>
      <protection locked="0"/>
    </xf>
    <xf numFmtId="0" fontId="4" fillId="0" borderId="0" xfId="0" applyFont="1" applyBorder="1"/>
    <xf numFmtId="0" fontId="0" fillId="0" borderId="0" xfId="0" applyBorder="1"/>
    <xf numFmtId="0" fontId="8" fillId="3" borderId="0" xfId="0" applyFont="1" applyFill="1" applyBorder="1" applyAlignment="1" applyProtection="1">
      <protection locked="0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43" fontId="7" fillId="3" borderId="0" xfId="1" applyFont="1" applyFill="1" applyBorder="1" applyAlignment="1" applyProtection="1">
      <alignment vertical="top"/>
    </xf>
    <xf numFmtId="0" fontId="8" fillId="0" borderId="0" xfId="0" applyFont="1"/>
  </cellXfs>
  <cellStyles count="10">
    <cellStyle name="=C:\WINNT\SYSTEM32\COMMAND.COM" xfId="2"/>
    <cellStyle name="Millares" xfId="1" builtinId="3"/>
    <cellStyle name="Millares 2" xfId="3"/>
    <cellStyle name="Normal" xfId="0" builtinId="0"/>
    <cellStyle name="Normal 2" xfId="4"/>
    <cellStyle name="Normal 2 2" xfId="5"/>
    <cellStyle name="Normal 2 2 2" xfId="6"/>
    <cellStyle name="Normal 2 2 3" xfId="7"/>
    <cellStyle name="Normal 2 3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A1:T62"/>
  <sheetViews>
    <sheetView tabSelected="1" workbookViewId="0">
      <selection activeCell="C11" sqref="C11"/>
    </sheetView>
  </sheetViews>
  <sheetFormatPr baseColWidth="10" defaultRowHeight="15" x14ac:dyDescent="0.25"/>
  <cols>
    <col min="1" max="1" width="4.5703125" style="35" customWidth="1"/>
    <col min="2" max="2" width="49.140625" style="37" customWidth="1"/>
    <col min="3" max="8" width="12.7109375" style="37" customWidth="1"/>
  </cols>
  <sheetData>
    <row r="1" spans="1:8" ht="18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ht="18" x14ac:dyDescent="0.25">
      <c r="A2" s="4" t="s">
        <v>1</v>
      </c>
      <c r="B2" s="5"/>
      <c r="C2" s="5"/>
      <c r="D2" s="5"/>
      <c r="E2" s="5"/>
      <c r="F2" s="5"/>
      <c r="G2" s="5"/>
      <c r="H2" s="6"/>
    </row>
    <row r="3" spans="1:8" ht="18" x14ac:dyDescent="0.25">
      <c r="A3" s="4" t="s">
        <v>2</v>
      </c>
      <c r="B3" s="5"/>
      <c r="C3" s="5"/>
      <c r="D3" s="5"/>
      <c r="E3" s="5"/>
      <c r="F3" s="5"/>
      <c r="G3" s="5"/>
      <c r="H3" s="6"/>
    </row>
    <row r="4" spans="1:8" ht="18" x14ac:dyDescent="0.25">
      <c r="A4" s="7" t="s">
        <v>3</v>
      </c>
      <c r="B4" s="8"/>
      <c r="C4" s="8"/>
      <c r="D4" s="8"/>
      <c r="E4" s="8"/>
      <c r="F4" s="8"/>
      <c r="G4" s="8"/>
      <c r="H4" s="9"/>
    </row>
    <row r="5" spans="1:8" s="11" customFormat="1" ht="9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x14ac:dyDescent="0.25">
      <c r="A6" s="12" t="s">
        <v>4</v>
      </c>
      <c r="B6" s="12"/>
      <c r="C6" s="13" t="s">
        <v>5</v>
      </c>
      <c r="D6" s="13"/>
      <c r="E6" s="13"/>
      <c r="F6" s="13"/>
      <c r="G6" s="13"/>
      <c r="H6" s="13" t="s">
        <v>6</v>
      </c>
    </row>
    <row r="7" spans="1:8" ht="24" customHeight="1" x14ac:dyDescent="0.25">
      <c r="A7" s="12"/>
      <c r="B7" s="12"/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3"/>
    </row>
    <row r="8" spans="1:8" x14ac:dyDescent="0.25">
      <c r="A8" s="12"/>
      <c r="B8" s="12"/>
      <c r="C8" s="14">
        <v>1</v>
      </c>
      <c r="D8" s="14">
        <v>2</v>
      </c>
      <c r="E8" s="14" t="s">
        <v>12</v>
      </c>
      <c r="F8" s="14">
        <v>4</v>
      </c>
      <c r="G8" s="14">
        <v>5</v>
      </c>
      <c r="H8" s="14" t="s">
        <v>13</v>
      </c>
    </row>
    <row r="9" spans="1:8" x14ac:dyDescent="0.25">
      <c r="A9" s="15"/>
      <c r="B9" s="16"/>
      <c r="C9" s="17"/>
      <c r="D9" s="17"/>
      <c r="E9" s="17"/>
      <c r="F9" s="17"/>
      <c r="G9" s="17"/>
      <c r="H9" s="17"/>
    </row>
    <row r="10" spans="1:8" s="21" customFormat="1" x14ac:dyDescent="0.25">
      <c r="A10" s="18" t="s">
        <v>14</v>
      </c>
      <c r="B10" s="19"/>
      <c r="C10" s="20">
        <f>SUM(C11:C18)</f>
        <v>3246582.12</v>
      </c>
      <c r="D10" s="20">
        <f t="shared" ref="D10:H10" si="0">SUM(D11:D18)</f>
        <v>191484.75</v>
      </c>
      <c r="E10" s="20">
        <f t="shared" si="0"/>
        <v>3438066.87</v>
      </c>
      <c r="F10" s="20">
        <f t="shared" si="0"/>
        <v>2579549.9500000002</v>
      </c>
      <c r="G10" s="20">
        <f t="shared" si="0"/>
        <v>2579549.9500000002</v>
      </c>
      <c r="H10" s="20">
        <f t="shared" si="0"/>
        <v>858516.92000000027</v>
      </c>
    </row>
    <row r="11" spans="1:8" s="21" customFormat="1" x14ac:dyDescent="0.25">
      <c r="A11" s="22"/>
      <c r="B11" s="23" t="s">
        <v>15</v>
      </c>
      <c r="C11" s="24">
        <v>697593.3</v>
      </c>
      <c r="D11" s="24">
        <v>42755.07</v>
      </c>
      <c r="E11" s="24">
        <f>+C11+D11</f>
        <v>740348.37</v>
      </c>
      <c r="F11" s="24">
        <v>643716.31999999995</v>
      </c>
      <c r="G11" s="24">
        <f>F11</f>
        <v>643716.31999999995</v>
      </c>
      <c r="H11" s="24">
        <f>+E11-F11</f>
        <v>96632.050000000047</v>
      </c>
    </row>
    <row r="12" spans="1:8" s="21" customFormat="1" x14ac:dyDescent="0.25">
      <c r="A12" s="22"/>
      <c r="B12" s="23" t="s">
        <v>16</v>
      </c>
      <c r="C12" s="24">
        <v>0</v>
      </c>
      <c r="D12" s="24">
        <v>0</v>
      </c>
      <c r="E12" s="24">
        <f t="shared" ref="E12:E18" si="1">+C12+D12</f>
        <v>0</v>
      </c>
      <c r="F12" s="24">
        <v>0</v>
      </c>
      <c r="G12" s="24">
        <f t="shared" ref="G12:G18" si="2">F12</f>
        <v>0</v>
      </c>
      <c r="H12" s="24">
        <f t="shared" ref="H12:H18" si="3">+E12-F12</f>
        <v>0</v>
      </c>
    </row>
    <row r="13" spans="1:8" s="21" customFormat="1" x14ac:dyDescent="0.25">
      <c r="A13" s="22"/>
      <c r="B13" s="23" t="s">
        <v>17</v>
      </c>
      <c r="C13" s="24">
        <v>326442.99</v>
      </c>
      <c r="D13" s="24">
        <v>18734.900000000001</v>
      </c>
      <c r="E13" s="24">
        <f t="shared" si="1"/>
        <v>345177.89</v>
      </c>
      <c r="F13" s="24">
        <v>308576.84000000003</v>
      </c>
      <c r="G13" s="24">
        <f t="shared" si="2"/>
        <v>308576.84000000003</v>
      </c>
      <c r="H13" s="24">
        <f t="shared" si="3"/>
        <v>36601.049999999988</v>
      </c>
    </row>
    <row r="14" spans="1:8" s="21" customFormat="1" x14ac:dyDescent="0.25">
      <c r="A14" s="22"/>
      <c r="B14" s="23" t="s">
        <v>18</v>
      </c>
      <c r="C14" s="24">
        <v>0</v>
      </c>
      <c r="D14" s="24">
        <v>0</v>
      </c>
      <c r="E14" s="24">
        <f t="shared" si="1"/>
        <v>0</v>
      </c>
      <c r="F14" s="24">
        <v>0</v>
      </c>
      <c r="G14" s="24">
        <f t="shared" si="2"/>
        <v>0</v>
      </c>
      <c r="H14" s="24">
        <f t="shared" si="3"/>
        <v>0</v>
      </c>
    </row>
    <row r="15" spans="1:8" s="21" customFormat="1" x14ac:dyDescent="0.25">
      <c r="A15" s="22"/>
      <c r="B15" s="23" t="s">
        <v>19</v>
      </c>
      <c r="C15" s="24">
        <v>592457.43000000005</v>
      </c>
      <c r="D15" s="24">
        <v>53285.04</v>
      </c>
      <c r="E15" s="24">
        <f t="shared" si="1"/>
        <v>645742.47000000009</v>
      </c>
      <c r="F15" s="24">
        <v>479372.61</v>
      </c>
      <c r="G15" s="24">
        <f t="shared" si="2"/>
        <v>479372.61</v>
      </c>
      <c r="H15" s="24">
        <f t="shared" si="3"/>
        <v>166369.8600000001</v>
      </c>
    </row>
    <row r="16" spans="1:8" s="21" customFormat="1" x14ac:dyDescent="0.25">
      <c r="A16" s="22"/>
      <c r="B16" s="23" t="s">
        <v>20</v>
      </c>
      <c r="C16" s="24">
        <v>0</v>
      </c>
      <c r="D16" s="24">
        <v>0</v>
      </c>
      <c r="E16" s="24">
        <f t="shared" si="1"/>
        <v>0</v>
      </c>
      <c r="F16" s="24">
        <v>0</v>
      </c>
      <c r="G16" s="24">
        <f t="shared" si="2"/>
        <v>0</v>
      </c>
      <c r="H16" s="24">
        <f t="shared" si="3"/>
        <v>0</v>
      </c>
    </row>
    <row r="17" spans="1:8" s="21" customFormat="1" x14ac:dyDescent="0.25">
      <c r="A17" s="22"/>
      <c r="B17" s="23" t="s">
        <v>21</v>
      </c>
      <c r="C17" s="24">
        <v>1395388.5</v>
      </c>
      <c r="D17" s="24">
        <v>55666.09</v>
      </c>
      <c r="E17" s="24">
        <f t="shared" si="1"/>
        <v>1451054.59</v>
      </c>
      <c r="F17" s="24">
        <v>906049.02</v>
      </c>
      <c r="G17" s="24">
        <f t="shared" si="2"/>
        <v>906049.02</v>
      </c>
      <c r="H17" s="24">
        <f t="shared" si="3"/>
        <v>545005.57000000007</v>
      </c>
    </row>
    <row r="18" spans="1:8" s="21" customFormat="1" x14ac:dyDescent="0.25">
      <c r="A18" s="22"/>
      <c r="B18" s="23" t="s">
        <v>22</v>
      </c>
      <c r="C18" s="24">
        <v>234699.9</v>
      </c>
      <c r="D18" s="24">
        <v>21043.65</v>
      </c>
      <c r="E18" s="24">
        <f t="shared" si="1"/>
        <v>255743.55</v>
      </c>
      <c r="F18" s="24">
        <v>241835.16</v>
      </c>
      <c r="G18" s="24">
        <f t="shared" si="2"/>
        <v>241835.16</v>
      </c>
      <c r="H18" s="24">
        <f t="shared" si="3"/>
        <v>13908.389999999985</v>
      </c>
    </row>
    <row r="19" spans="1:8" s="21" customFormat="1" x14ac:dyDescent="0.25">
      <c r="A19" s="22"/>
      <c r="B19" s="23"/>
      <c r="C19" s="24"/>
      <c r="D19" s="24"/>
      <c r="E19" s="24"/>
      <c r="F19" s="24"/>
      <c r="G19" s="24"/>
      <c r="H19" s="24"/>
    </row>
    <row r="20" spans="1:8" s="25" customFormat="1" x14ac:dyDescent="0.25">
      <c r="A20" s="18" t="s">
        <v>23</v>
      </c>
      <c r="B20" s="19"/>
      <c r="C20" s="20">
        <f>SUM(C21:C27)</f>
        <v>6454902.5099999998</v>
      </c>
      <c r="D20" s="20">
        <f t="shared" ref="D20" si="4">SUM(D21:D27)</f>
        <v>630982.69999999995</v>
      </c>
      <c r="E20" s="20">
        <f>+C20+D20</f>
        <v>7085885.21</v>
      </c>
      <c r="F20" s="20">
        <f t="shared" ref="F20:G20" si="5">SUM(F21:F27)</f>
        <v>4727883.7</v>
      </c>
      <c r="G20" s="20">
        <f t="shared" si="5"/>
        <v>4701654.5</v>
      </c>
      <c r="H20" s="20">
        <f>+E20-F20</f>
        <v>2358001.5099999998</v>
      </c>
    </row>
    <row r="21" spans="1:8" s="21" customFormat="1" x14ac:dyDescent="0.25">
      <c r="A21" s="22"/>
      <c r="B21" s="23" t="s">
        <v>24</v>
      </c>
      <c r="C21" s="26">
        <v>381887.31</v>
      </c>
      <c r="D21" s="26">
        <v>33000</v>
      </c>
      <c r="E21" s="24">
        <f t="shared" ref="E21:E27" si="6">+C21+D21</f>
        <v>414887.31</v>
      </c>
      <c r="F21" s="26">
        <v>197398.29</v>
      </c>
      <c r="G21" s="24">
        <f t="shared" ref="G21:G27" si="7">F21</f>
        <v>197398.29</v>
      </c>
      <c r="H21" s="24">
        <f t="shared" ref="H21:H27" si="8">+E21-F21</f>
        <v>217489.02</v>
      </c>
    </row>
    <row r="22" spans="1:8" s="21" customFormat="1" x14ac:dyDescent="0.25">
      <c r="A22" s="22"/>
      <c r="B22" s="23" t="s">
        <v>25</v>
      </c>
      <c r="C22" s="26">
        <v>2654440.4700000002</v>
      </c>
      <c r="D22" s="26">
        <v>-493526.48</v>
      </c>
      <c r="E22" s="24">
        <f t="shared" si="6"/>
        <v>2160913.9900000002</v>
      </c>
      <c r="F22" s="26">
        <v>1416019.08</v>
      </c>
      <c r="G22" s="24">
        <f t="shared" si="7"/>
        <v>1416019.08</v>
      </c>
      <c r="H22" s="24">
        <f t="shared" si="8"/>
        <v>744894.91000000015</v>
      </c>
    </row>
    <row r="23" spans="1:8" s="21" customFormat="1" x14ac:dyDescent="0.25">
      <c r="A23" s="22"/>
      <c r="B23" s="23" t="s">
        <v>26</v>
      </c>
      <c r="C23" s="26">
        <v>439867.74</v>
      </c>
      <c r="D23" s="26">
        <v>207406.27</v>
      </c>
      <c r="E23" s="24">
        <f t="shared" si="6"/>
        <v>647274.01</v>
      </c>
      <c r="F23" s="26">
        <v>244785.57</v>
      </c>
      <c r="G23" s="24">
        <f t="shared" si="7"/>
        <v>244785.57</v>
      </c>
      <c r="H23" s="24">
        <f t="shared" si="8"/>
        <v>402488.44</v>
      </c>
    </row>
    <row r="24" spans="1:8" s="21" customFormat="1" x14ac:dyDescent="0.25">
      <c r="A24" s="22"/>
      <c r="B24" s="23" t="s">
        <v>27</v>
      </c>
      <c r="C24" s="26">
        <v>275070.3</v>
      </c>
      <c r="D24" s="26">
        <v>18147.41</v>
      </c>
      <c r="E24" s="24">
        <f t="shared" si="6"/>
        <v>293217.70999999996</v>
      </c>
      <c r="F24" s="26">
        <v>185700.8</v>
      </c>
      <c r="G24" s="24">
        <f t="shared" si="7"/>
        <v>185700.8</v>
      </c>
      <c r="H24" s="24">
        <f t="shared" si="8"/>
        <v>107516.90999999997</v>
      </c>
    </row>
    <row r="25" spans="1:8" s="21" customFormat="1" x14ac:dyDescent="0.25">
      <c r="A25" s="22"/>
      <c r="B25" s="23" t="s">
        <v>28</v>
      </c>
      <c r="C25" s="26">
        <v>0</v>
      </c>
      <c r="D25" s="26">
        <v>0</v>
      </c>
      <c r="E25" s="24">
        <f t="shared" si="6"/>
        <v>0</v>
      </c>
      <c r="F25" s="26">
        <v>0</v>
      </c>
      <c r="G25" s="24">
        <f t="shared" si="7"/>
        <v>0</v>
      </c>
      <c r="H25" s="24">
        <f t="shared" si="8"/>
        <v>0</v>
      </c>
    </row>
    <row r="26" spans="1:8" s="21" customFormat="1" x14ac:dyDescent="0.25">
      <c r="A26" s="22"/>
      <c r="B26" s="23" t="s">
        <v>29</v>
      </c>
      <c r="C26" s="26">
        <v>2703636.69</v>
      </c>
      <c r="D26" s="26">
        <v>865955.5</v>
      </c>
      <c r="E26" s="24">
        <f t="shared" si="6"/>
        <v>3569592.19</v>
      </c>
      <c r="F26" s="26">
        <v>2683979.96</v>
      </c>
      <c r="G26" s="24">
        <f>F26-26229.2</f>
        <v>2657750.7599999998</v>
      </c>
      <c r="H26" s="24">
        <f t="shared" si="8"/>
        <v>885612.23</v>
      </c>
    </row>
    <row r="27" spans="1:8" s="21" customFormat="1" x14ac:dyDescent="0.25">
      <c r="A27" s="22"/>
      <c r="B27" s="23" t="s">
        <v>30</v>
      </c>
      <c r="C27" s="26">
        <v>0</v>
      </c>
      <c r="D27" s="26">
        <v>0</v>
      </c>
      <c r="E27" s="24">
        <f t="shared" si="6"/>
        <v>0</v>
      </c>
      <c r="F27" s="26">
        <v>0</v>
      </c>
      <c r="G27" s="24">
        <f t="shared" si="7"/>
        <v>0</v>
      </c>
      <c r="H27" s="24">
        <f t="shared" si="8"/>
        <v>0</v>
      </c>
    </row>
    <row r="28" spans="1:8" s="21" customFormat="1" x14ac:dyDescent="0.25">
      <c r="A28" s="22"/>
      <c r="B28" s="23"/>
      <c r="C28" s="26"/>
      <c r="D28" s="26"/>
      <c r="E28" s="26"/>
      <c r="F28" s="26"/>
      <c r="G28" s="26"/>
      <c r="H28" s="26"/>
    </row>
    <row r="29" spans="1:8" s="25" customFormat="1" x14ac:dyDescent="0.25">
      <c r="A29" s="18" t="s">
        <v>31</v>
      </c>
      <c r="B29" s="19"/>
      <c r="C29" s="27">
        <f>SUM(C30:C38)</f>
        <v>1598186.4300000002</v>
      </c>
      <c r="D29" s="27">
        <f>SUM(D30:D38)</f>
        <v>-158916.41999999998</v>
      </c>
      <c r="E29" s="27">
        <f>+C29+D29</f>
        <v>1439270.0100000002</v>
      </c>
      <c r="F29" s="27">
        <f>SUM(F30:F38)</f>
        <v>401085.23</v>
      </c>
      <c r="G29" s="27">
        <f>SUM(G30:G38)</f>
        <v>401085.23</v>
      </c>
      <c r="H29" s="27">
        <f>+E29-F29</f>
        <v>1038184.7800000003</v>
      </c>
    </row>
    <row r="30" spans="1:8" s="21" customFormat="1" x14ac:dyDescent="0.25">
      <c r="A30" s="22"/>
      <c r="B30" s="23" t="s">
        <v>32</v>
      </c>
      <c r="C30" s="26">
        <v>192880.32</v>
      </c>
      <c r="D30" s="26">
        <v>16765.23</v>
      </c>
      <c r="E30" s="26">
        <f t="shared" ref="E30:E38" si="9">+C30+D30</f>
        <v>209645.55000000002</v>
      </c>
      <c r="F30" s="26">
        <v>148045.72</v>
      </c>
      <c r="G30" s="24">
        <f t="shared" ref="G30:G38" si="10">F30</f>
        <v>148045.72</v>
      </c>
      <c r="H30" s="26">
        <f t="shared" ref="H30:H38" si="11">+E30-F30</f>
        <v>61599.830000000016</v>
      </c>
    </row>
    <row r="31" spans="1:8" s="21" customFormat="1" x14ac:dyDescent="0.25">
      <c r="A31" s="22"/>
      <c r="B31" s="23" t="s">
        <v>33</v>
      </c>
      <c r="C31" s="26">
        <v>647499.99</v>
      </c>
      <c r="D31" s="26">
        <v>-150000</v>
      </c>
      <c r="E31" s="26">
        <f t="shared" si="9"/>
        <v>497499.99</v>
      </c>
      <c r="F31" s="26">
        <v>24000</v>
      </c>
      <c r="G31" s="24">
        <f t="shared" si="10"/>
        <v>24000</v>
      </c>
      <c r="H31" s="26">
        <f t="shared" si="11"/>
        <v>473499.99</v>
      </c>
    </row>
    <row r="32" spans="1:8" s="21" customFormat="1" x14ac:dyDescent="0.25">
      <c r="A32" s="22"/>
      <c r="B32" s="23" t="s">
        <v>34</v>
      </c>
      <c r="C32" s="26">
        <v>0</v>
      </c>
      <c r="D32" s="26">
        <v>0</v>
      </c>
      <c r="E32" s="26">
        <f t="shared" si="9"/>
        <v>0</v>
      </c>
      <c r="F32" s="26">
        <v>0</v>
      </c>
      <c r="G32" s="24">
        <f t="shared" si="10"/>
        <v>0</v>
      </c>
      <c r="H32" s="26">
        <f t="shared" si="11"/>
        <v>0</v>
      </c>
    </row>
    <row r="33" spans="1:8" s="21" customFormat="1" x14ac:dyDescent="0.25">
      <c r="A33" s="22"/>
      <c r="B33" s="23" t="s">
        <v>35</v>
      </c>
      <c r="C33" s="26">
        <v>0</v>
      </c>
      <c r="D33" s="26">
        <v>0</v>
      </c>
      <c r="E33" s="26">
        <f t="shared" si="9"/>
        <v>0</v>
      </c>
      <c r="F33" s="26">
        <v>0</v>
      </c>
      <c r="G33" s="24">
        <f t="shared" si="10"/>
        <v>0</v>
      </c>
      <c r="H33" s="26">
        <f t="shared" si="11"/>
        <v>0</v>
      </c>
    </row>
    <row r="34" spans="1:8" s="21" customFormat="1" x14ac:dyDescent="0.25">
      <c r="A34" s="22"/>
      <c r="B34" s="23" t="s">
        <v>36</v>
      </c>
      <c r="C34" s="26">
        <v>150000</v>
      </c>
      <c r="D34" s="26">
        <v>-37060</v>
      </c>
      <c r="E34" s="26">
        <f t="shared" si="9"/>
        <v>112940</v>
      </c>
      <c r="F34" s="26">
        <v>165948</v>
      </c>
      <c r="G34" s="24">
        <f t="shared" si="10"/>
        <v>165948</v>
      </c>
      <c r="H34" s="26">
        <f t="shared" si="11"/>
        <v>-53008</v>
      </c>
    </row>
    <row r="35" spans="1:8" s="21" customFormat="1" x14ac:dyDescent="0.25">
      <c r="A35" s="22"/>
      <c r="B35" s="23" t="s">
        <v>37</v>
      </c>
      <c r="C35" s="26">
        <v>0</v>
      </c>
      <c r="D35" s="26">
        <v>0</v>
      </c>
      <c r="E35" s="26">
        <f t="shared" si="9"/>
        <v>0</v>
      </c>
      <c r="F35" s="26">
        <v>0</v>
      </c>
      <c r="G35" s="24">
        <f t="shared" si="10"/>
        <v>0</v>
      </c>
      <c r="H35" s="26">
        <f t="shared" si="11"/>
        <v>0</v>
      </c>
    </row>
    <row r="36" spans="1:8" s="21" customFormat="1" x14ac:dyDescent="0.25">
      <c r="A36" s="22"/>
      <c r="B36" s="23" t="s">
        <v>38</v>
      </c>
      <c r="C36" s="26">
        <v>607806.12</v>
      </c>
      <c r="D36" s="26">
        <v>11378.35</v>
      </c>
      <c r="E36" s="26">
        <f t="shared" si="9"/>
        <v>619184.47</v>
      </c>
      <c r="F36" s="26">
        <v>63091.51</v>
      </c>
      <c r="G36" s="24">
        <f t="shared" si="10"/>
        <v>63091.51</v>
      </c>
      <c r="H36" s="26">
        <f t="shared" si="11"/>
        <v>556092.96</v>
      </c>
    </row>
    <row r="37" spans="1:8" s="21" customFormat="1" x14ac:dyDescent="0.25">
      <c r="A37" s="22"/>
      <c r="B37" s="23" t="s">
        <v>39</v>
      </c>
      <c r="C37" s="26">
        <v>0</v>
      </c>
      <c r="D37" s="26">
        <v>0</v>
      </c>
      <c r="E37" s="26">
        <f t="shared" si="9"/>
        <v>0</v>
      </c>
      <c r="F37" s="26">
        <v>0</v>
      </c>
      <c r="G37" s="24">
        <f t="shared" si="10"/>
        <v>0</v>
      </c>
      <c r="H37" s="26">
        <f t="shared" si="11"/>
        <v>0</v>
      </c>
    </row>
    <row r="38" spans="1:8" s="21" customFormat="1" x14ac:dyDescent="0.25">
      <c r="A38" s="22"/>
      <c r="B38" s="23" t="s">
        <v>40</v>
      </c>
      <c r="C38" s="26">
        <v>0</v>
      </c>
      <c r="D38" s="26">
        <v>0</v>
      </c>
      <c r="E38" s="26">
        <f t="shared" si="9"/>
        <v>0</v>
      </c>
      <c r="F38" s="26">
        <v>0</v>
      </c>
      <c r="G38" s="24">
        <f t="shared" si="10"/>
        <v>0</v>
      </c>
      <c r="H38" s="26">
        <f t="shared" si="11"/>
        <v>0</v>
      </c>
    </row>
    <row r="39" spans="1:8" s="21" customFormat="1" x14ac:dyDescent="0.25">
      <c r="A39" s="22"/>
      <c r="B39" s="23"/>
      <c r="C39" s="26"/>
      <c r="D39" s="26"/>
      <c r="E39" s="26"/>
      <c r="F39" s="26"/>
      <c r="G39" s="26"/>
      <c r="H39" s="26"/>
    </row>
    <row r="40" spans="1:8" s="25" customFormat="1" x14ac:dyDescent="0.25">
      <c r="A40" s="18" t="s">
        <v>41</v>
      </c>
      <c r="B40" s="19"/>
      <c r="C40" s="27">
        <f>SUM(C41:C44)</f>
        <v>0</v>
      </c>
      <c r="D40" s="27">
        <f>SUM(D41:D44)</f>
        <v>0</v>
      </c>
      <c r="E40" s="27">
        <f>+C40+D40</f>
        <v>0</v>
      </c>
      <c r="F40" s="27">
        <f>SUM(F41:F45)</f>
        <v>2100453.12</v>
      </c>
      <c r="G40" s="27">
        <f>SUM(G41:G45)</f>
        <v>2100453.12</v>
      </c>
      <c r="H40" s="27">
        <f>SUM(H41:H45)</f>
        <v>223000.19999999972</v>
      </c>
    </row>
    <row r="41" spans="1:8" s="21" customFormat="1" x14ac:dyDescent="0.25">
      <c r="A41" s="22"/>
      <c r="B41" s="23" t="s">
        <v>42</v>
      </c>
      <c r="C41" s="26">
        <v>0</v>
      </c>
      <c r="D41" s="26">
        <v>0</v>
      </c>
      <c r="E41" s="26">
        <f t="shared" ref="E41:E45" si="12">+C41+D41</f>
        <v>0</v>
      </c>
      <c r="F41" s="26">
        <v>0</v>
      </c>
      <c r="G41" s="24">
        <f t="shared" ref="G41:G45" si="13">F41</f>
        <v>0</v>
      </c>
      <c r="H41" s="26">
        <f t="shared" ref="H41:H45" si="14">+E41-F41</f>
        <v>0</v>
      </c>
    </row>
    <row r="42" spans="1:8" s="21" customFormat="1" ht="23.25" customHeight="1" x14ac:dyDescent="0.25">
      <c r="A42" s="22"/>
      <c r="B42" s="23" t="s">
        <v>43</v>
      </c>
      <c r="C42" s="26">
        <v>0</v>
      </c>
      <c r="D42" s="26">
        <v>0</v>
      </c>
      <c r="E42" s="26">
        <f t="shared" si="12"/>
        <v>0</v>
      </c>
      <c r="F42" s="26">
        <v>0</v>
      </c>
      <c r="G42" s="24">
        <f t="shared" si="13"/>
        <v>0</v>
      </c>
      <c r="H42" s="26">
        <f t="shared" si="14"/>
        <v>0</v>
      </c>
    </row>
    <row r="43" spans="1:8" s="21" customFormat="1" x14ac:dyDescent="0.25">
      <c r="A43" s="22"/>
      <c r="B43" s="23" t="s">
        <v>44</v>
      </c>
      <c r="C43" s="26">
        <v>0</v>
      </c>
      <c r="D43" s="26">
        <v>0</v>
      </c>
      <c r="E43" s="26">
        <f t="shared" si="12"/>
        <v>0</v>
      </c>
      <c r="F43" s="26">
        <v>0</v>
      </c>
      <c r="G43" s="24">
        <f t="shared" si="13"/>
        <v>0</v>
      </c>
      <c r="H43" s="26">
        <f t="shared" si="14"/>
        <v>0</v>
      </c>
    </row>
    <row r="44" spans="1:8" s="21" customFormat="1" x14ac:dyDescent="0.25">
      <c r="A44" s="22"/>
      <c r="B44" s="23" t="s">
        <v>45</v>
      </c>
      <c r="C44" s="26">
        <v>0</v>
      </c>
      <c r="D44" s="26">
        <v>0</v>
      </c>
      <c r="E44" s="26">
        <f t="shared" si="12"/>
        <v>0</v>
      </c>
      <c r="F44" s="26">
        <v>0</v>
      </c>
      <c r="G44" s="24">
        <f t="shared" si="13"/>
        <v>0</v>
      </c>
      <c r="H44" s="26">
        <f t="shared" si="14"/>
        <v>0</v>
      </c>
    </row>
    <row r="45" spans="1:8" s="21" customFormat="1" x14ac:dyDescent="0.25">
      <c r="A45" s="28"/>
      <c r="B45" s="29" t="s">
        <v>46</v>
      </c>
      <c r="C45" s="30"/>
      <c r="D45" s="30">
        <v>2323453.3199999998</v>
      </c>
      <c r="E45" s="26">
        <f t="shared" si="12"/>
        <v>2323453.3199999998</v>
      </c>
      <c r="F45" s="30">
        <v>2100453.12</v>
      </c>
      <c r="G45" s="24">
        <f t="shared" si="13"/>
        <v>2100453.12</v>
      </c>
      <c r="H45" s="26">
        <f t="shared" si="14"/>
        <v>223000.19999999972</v>
      </c>
    </row>
    <row r="46" spans="1:8" s="25" customFormat="1" x14ac:dyDescent="0.25">
      <c r="A46" s="31"/>
      <c r="B46" s="32" t="s">
        <v>47</v>
      </c>
      <c r="C46" s="33">
        <f>+C10+C20+C29+C40</f>
        <v>11299671.059999999</v>
      </c>
      <c r="D46" s="33">
        <f>+D10+D20+D29+D40+D45</f>
        <v>2987004.3499999996</v>
      </c>
      <c r="E46" s="34">
        <f>+E10+E20+E29+E40+E45</f>
        <v>14286675.41</v>
      </c>
      <c r="F46" s="33">
        <f>+F10+F20+F29+F40</f>
        <v>9808972</v>
      </c>
      <c r="G46" s="34">
        <f>+G10+G20+G29+G40</f>
        <v>9782742.8000000007</v>
      </c>
      <c r="H46" s="34">
        <f>+H10+H20+H29+H40</f>
        <v>4477703.41</v>
      </c>
    </row>
    <row r="47" spans="1:8" x14ac:dyDescent="0.25">
      <c r="B47" s="36"/>
    </row>
    <row r="48" spans="1:8" x14ac:dyDescent="0.25">
      <c r="B48" s="38"/>
      <c r="C48" s="38"/>
      <c r="D48" s="38"/>
      <c r="E48" s="38"/>
      <c r="F48" s="38"/>
      <c r="G48" s="38"/>
      <c r="H48" s="38"/>
    </row>
    <row r="49" spans="1:20" x14ac:dyDescent="0.25">
      <c r="A49"/>
      <c r="B49" s="39"/>
      <c r="C49" s="39"/>
      <c r="D49" s="39"/>
      <c r="E49" s="39"/>
      <c r="F49" s="39"/>
      <c r="G49" s="39"/>
      <c r="H49" s="39"/>
    </row>
    <row r="51" spans="1:20" x14ac:dyDescent="0.25">
      <c r="A51"/>
      <c r="B51" s="40" t="s">
        <v>48</v>
      </c>
      <c r="C51" s="40"/>
      <c r="D51" s="41"/>
      <c r="E51" s="42"/>
      <c r="F51" s="43"/>
      <c r="G51" s="43"/>
      <c r="H51" s="44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</row>
    <row r="52" spans="1:20" x14ac:dyDescent="0.25">
      <c r="A52"/>
      <c r="B52" s="46" t="s">
        <v>49</v>
      </c>
      <c r="C52" s="46"/>
      <c r="D52" s="41"/>
      <c r="E52" s="41"/>
      <c r="F52" s="46"/>
      <c r="G52" s="46"/>
    </row>
    <row r="53" spans="1:20" x14ac:dyDescent="0.25">
      <c r="A53"/>
      <c r="B53" s="46"/>
      <c r="C53" s="46"/>
      <c r="D53" s="41"/>
      <c r="E53" s="41"/>
      <c r="F53" s="46"/>
      <c r="G53" s="46"/>
    </row>
    <row r="54" spans="1:20" x14ac:dyDescent="0.25">
      <c r="A54"/>
      <c r="B54" s="46"/>
      <c r="C54" s="46"/>
      <c r="D54" s="41"/>
      <c r="E54" s="41"/>
      <c r="F54" s="46"/>
      <c r="G54" s="46"/>
    </row>
    <row r="55" spans="1:20" x14ac:dyDescent="0.25">
      <c r="A55"/>
      <c r="B55" s="47"/>
      <c r="C55" s="47"/>
      <c r="D55" s="48"/>
      <c r="E55" s="48"/>
      <c r="F55" s="47"/>
      <c r="G55" s="47"/>
    </row>
    <row r="56" spans="1:20" x14ac:dyDescent="0.25">
      <c r="A56"/>
      <c r="B56" s="42" t="s">
        <v>50</v>
      </c>
      <c r="C56" s="43"/>
      <c r="D56" s="43"/>
      <c r="E56" s="44"/>
      <c r="F56" s="43"/>
      <c r="G56" s="43"/>
      <c r="H56" s="44"/>
      <c r="I56" s="45"/>
    </row>
    <row r="57" spans="1:20" x14ac:dyDescent="0.25">
      <c r="A57"/>
      <c r="B57" s="49" t="s">
        <v>51</v>
      </c>
    </row>
    <row r="58" spans="1:20" x14ac:dyDescent="0.25">
      <c r="A58"/>
      <c r="B58" s="49"/>
    </row>
    <row r="59" spans="1:20" x14ac:dyDescent="0.25">
      <c r="A59"/>
      <c r="B59" s="49"/>
    </row>
    <row r="61" spans="1:20" x14ac:dyDescent="0.25">
      <c r="A61"/>
      <c r="B61" s="42" t="s">
        <v>52</v>
      </c>
    </row>
    <row r="62" spans="1:20" x14ac:dyDescent="0.25">
      <c r="A62"/>
      <c r="B62" s="49" t="s">
        <v>53</v>
      </c>
    </row>
  </sheetData>
  <mergeCells count="14">
    <mergeCell ref="A10:B10"/>
    <mergeCell ref="A20:B20"/>
    <mergeCell ref="A29:B29"/>
    <mergeCell ref="A40:B40"/>
    <mergeCell ref="B48:H48"/>
    <mergeCell ref="B55:C55"/>
    <mergeCell ref="F55:G55"/>
    <mergeCell ref="A1:H1"/>
    <mergeCell ref="A2:H2"/>
    <mergeCell ref="A3:H3"/>
    <mergeCell ref="A4:H4"/>
    <mergeCell ref="A6:B8"/>
    <mergeCell ref="C6:G6"/>
    <mergeCell ref="H6:H7"/>
  </mergeCells>
  <pageMargins left="0.31496062992125984" right="0.11811023622047245" top="0.74803149606299213" bottom="0.74803149606299213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EAECF acum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2017-05-17T16:26:55Z</dcterms:created>
  <dcterms:modified xsi:type="dcterms:W3CDTF">2017-05-17T16:27:11Z</dcterms:modified>
</cp:coreProperties>
</file>