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30" windowWidth="11715" windowHeight="9270"/>
  </bookViews>
  <sheets>
    <sheet name="EAECOG acum" sheetId="1" r:id="rId1"/>
  </sheets>
  <calcPr calcId="144525"/>
</workbook>
</file>

<file path=xl/calcChain.xml><?xml version="1.0" encoding="utf-8"?>
<calcChain xmlns="http://schemas.openxmlformats.org/spreadsheetml/2006/main">
  <c r="H83" i="1" l="1"/>
  <c r="D83" i="1"/>
  <c r="G80" i="1"/>
  <c r="E80" i="1"/>
  <c r="H80" i="1" s="1"/>
  <c r="G79" i="1"/>
  <c r="E79" i="1"/>
  <c r="H79" i="1" s="1"/>
  <c r="G78" i="1"/>
  <c r="E78" i="1"/>
  <c r="H78" i="1" s="1"/>
  <c r="G77" i="1"/>
  <c r="E77" i="1"/>
  <c r="H77" i="1" s="1"/>
  <c r="G76" i="1"/>
  <c r="E76" i="1"/>
  <c r="H76" i="1" s="1"/>
  <c r="G75" i="1"/>
  <c r="E75" i="1"/>
  <c r="H75" i="1" s="1"/>
  <c r="G74" i="1"/>
  <c r="E74" i="1"/>
  <c r="H74" i="1" s="1"/>
  <c r="G73" i="1"/>
  <c r="E73" i="1"/>
  <c r="H73" i="1" s="1"/>
  <c r="G72" i="1"/>
  <c r="E72" i="1"/>
  <c r="H72" i="1" s="1"/>
  <c r="G71" i="1"/>
  <c r="E71" i="1"/>
  <c r="H71" i="1" s="1"/>
  <c r="G70" i="1"/>
  <c r="E70" i="1"/>
  <c r="H70" i="1" s="1"/>
  <c r="G69" i="1"/>
  <c r="E69" i="1"/>
  <c r="H69" i="1" s="1"/>
  <c r="G68" i="1"/>
  <c r="E68" i="1"/>
  <c r="H68" i="1" s="1"/>
  <c r="G67" i="1"/>
  <c r="E67" i="1"/>
  <c r="H67" i="1" s="1"/>
  <c r="G66" i="1"/>
  <c r="E66" i="1"/>
  <c r="H66" i="1" s="1"/>
  <c r="G65" i="1"/>
  <c r="E65" i="1"/>
  <c r="H65" i="1" s="1"/>
  <c r="G64" i="1"/>
  <c r="E64" i="1"/>
  <c r="H64" i="1" s="1"/>
  <c r="G63" i="1"/>
  <c r="E63" i="1"/>
  <c r="H63" i="1" s="1"/>
  <c r="G62" i="1"/>
  <c r="E62" i="1"/>
  <c r="H62" i="1" s="1"/>
  <c r="G61" i="1"/>
  <c r="F61" i="1"/>
  <c r="D61" i="1"/>
  <c r="C61" i="1"/>
  <c r="E61" i="1" s="1"/>
  <c r="H61" i="1" s="1"/>
  <c r="G60" i="1"/>
  <c r="E60" i="1"/>
  <c r="H60" i="1" s="1"/>
  <c r="G59" i="1"/>
  <c r="E59" i="1"/>
  <c r="H59" i="1" s="1"/>
  <c r="G58" i="1"/>
  <c r="G57" i="1" s="1"/>
  <c r="E58" i="1"/>
  <c r="H58" i="1" s="1"/>
  <c r="F57" i="1"/>
  <c r="D57" i="1"/>
  <c r="C57" i="1"/>
  <c r="E57" i="1" s="1"/>
  <c r="H57" i="1" s="1"/>
  <c r="G56" i="1"/>
  <c r="E56" i="1"/>
  <c r="H56" i="1" s="1"/>
  <c r="G55" i="1"/>
  <c r="E55" i="1"/>
  <c r="H55" i="1" s="1"/>
  <c r="G54" i="1"/>
  <c r="E54" i="1"/>
  <c r="H54" i="1" s="1"/>
  <c r="G53" i="1"/>
  <c r="E53" i="1"/>
  <c r="H53" i="1" s="1"/>
  <c r="G52" i="1"/>
  <c r="E52" i="1"/>
  <c r="H52" i="1" s="1"/>
  <c r="G51" i="1"/>
  <c r="E51" i="1"/>
  <c r="H51" i="1" s="1"/>
  <c r="G50" i="1"/>
  <c r="E50" i="1"/>
  <c r="H50" i="1" s="1"/>
  <c r="G49" i="1"/>
  <c r="E49" i="1"/>
  <c r="H49" i="1" s="1"/>
  <c r="G48" i="1"/>
  <c r="E48" i="1"/>
  <c r="H48" i="1" s="1"/>
  <c r="G47" i="1"/>
  <c r="F47" i="1"/>
  <c r="D47" i="1"/>
  <c r="C47" i="1"/>
  <c r="E47" i="1" s="1"/>
  <c r="H47" i="1" s="1"/>
  <c r="G46" i="1"/>
  <c r="E46" i="1"/>
  <c r="H46" i="1" s="1"/>
  <c r="G45" i="1"/>
  <c r="E45" i="1"/>
  <c r="H45" i="1" s="1"/>
  <c r="G44" i="1"/>
  <c r="E44" i="1"/>
  <c r="H44" i="1" s="1"/>
  <c r="G43" i="1"/>
  <c r="E43" i="1"/>
  <c r="H43" i="1" s="1"/>
  <c r="G42" i="1"/>
  <c r="E42" i="1"/>
  <c r="H42" i="1" s="1"/>
  <c r="G41" i="1"/>
  <c r="E41" i="1"/>
  <c r="H41" i="1" s="1"/>
  <c r="G40" i="1"/>
  <c r="E40" i="1"/>
  <c r="H40" i="1" s="1"/>
  <c r="G39" i="1"/>
  <c r="E39" i="1"/>
  <c r="H39" i="1" s="1"/>
  <c r="G38" i="1"/>
  <c r="G37" i="1" s="1"/>
  <c r="E38" i="1"/>
  <c r="H38" i="1" s="1"/>
  <c r="F37" i="1"/>
  <c r="D37" i="1"/>
  <c r="C37" i="1"/>
  <c r="E37" i="1" s="1"/>
  <c r="H37" i="1" s="1"/>
  <c r="G36" i="1"/>
  <c r="E36" i="1"/>
  <c r="H36" i="1" s="1"/>
  <c r="G35" i="1"/>
  <c r="E35" i="1"/>
  <c r="H35" i="1" s="1"/>
  <c r="G34" i="1"/>
  <c r="E34" i="1"/>
  <c r="H34" i="1" s="1"/>
  <c r="G33" i="1"/>
  <c r="E33" i="1"/>
  <c r="H33" i="1" s="1"/>
  <c r="G32" i="1"/>
  <c r="E32" i="1"/>
  <c r="H32" i="1" s="1"/>
  <c r="G31" i="1"/>
  <c r="E31" i="1"/>
  <c r="H31" i="1" s="1"/>
  <c r="G30" i="1"/>
  <c r="E30" i="1"/>
  <c r="H30" i="1" s="1"/>
  <c r="G29" i="1"/>
  <c r="E29" i="1"/>
  <c r="H29" i="1" s="1"/>
  <c r="G28" i="1"/>
  <c r="E28" i="1"/>
  <c r="H28" i="1" s="1"/>
  <c r="G27" i="1"/>
  <c r="F27" i="1"/>
  <c r="D27" i="1"/>
  <c r="C27" i="1"/>
  <c r="E27" i="1" s="1"/>
  <c r="H27" i="1" s="1"/>
  <c r="G26" i="1"/>
  <c r="E26" i="1"/>
  <c r="H26" i="1" s="1"/>
  <c r="F25" i="1"/>
  <c r="H25" i="1" s="1"/>
  <c r="E25" i="1"/>
  <c r="G24" i="1"/>
  <c r="E24" i="1"/>
  <c r="H24" i="1" s="1"/>
  <c r="G23" i="1"/>
  <c r="E23" i="1"/>
  <c r="H23" i="1" s="1"/>
  <c r="G22" i="1"/>
  <c r="E22" i="1"/>
  <c r="H22" i="1" s="1"/>
  <c r="G21" i="1"/>
  <c r="E21" i="1"/>
  <c r="H21" i="1" s="1"/>
  <c r="G20" i="1"/>
  <c r="E20" i="1"/>
  <c r="H20" i="1" s="1"/>
  <c r="G19" i="1"/>
  <c r="E19" i="1"/>
  <c r="H19" i="1" s="1"/>
  <c r="G18" i="1"/>
  <c r="E18" i="1"/>
  <c r="H18" i="1" s="1"/>
  <c r="D17" i="1"/>
  <c r="C17" i="1"/>
  <c r="E17" i="1" s="1"/>
  <c r="G16" i="1"/>
  <c r="E16" i="1"/>
  <c r="H16" i="1" s="1"/>
  <c r="G15" i="1"/>
  <c r="E15" i="1"/>
  <c r="H15" i="1" s="1"/>
  <c r="G14" i="1"/>
  <c r="E14" i="1"/>
  <c r="H14" i="1" s="1"/>
  <c r="G13" i="1"/>
  <c r="E13" i="1"/>
  <c r="H13" i="1" s="1"/>
  <c r="G12" i="1"/>
  <c r="E12" i="1"/>
  <c r="H12" i="1" s="1"/>
  <c r="H11" i="1"/>
  <c r="G11" i="1"/>
  <c r="G10" i="1"/>
  <c r="E10" i="1"/>
  <c r="H10" i="1" s="1"/>
  <c r="G9" i="1"/>
  <c r="F9" i="1"/>
  <c r="D9" i="1"/>
  <c r="D81" i="1" s="1"/>
  <c r="C9" i="1"/>
  <c r="C81" i="1" s="1"/>
  <c r="G81" i="1" l="1"/>
  <c r="E9" i="1"/>
  <c r="F17" i="1"/>
  <c r="H17" i="1" s="1"/>
  <c r="G25" i="1"/>
  <c r="G17" i="1" s="1"/>
  <c r="F81" i="1" l="1"/>
  <c r="E81" i="1"/>
  <c r="H9" i="1"/>
  <c r="H81" i="1" s="1"/>
</calcChain>
</file>

<file path=xl/sharedStrings.xml><?xml version="1.0" encoding="utf-8"?>
<sst xmlns="http://schemas.openxmlformats.org/spreadsheetml/2006/main" count="94" uniqueCount="94">
  <si>
    <t>MUNICIPIO DE GENERAL CEPEDA, COAHUILA</t>
  </si>
  <si>
    <t>Estado Analítico del Ejercicio del Presupuesto de Egresos</t>
  </si>
  <si>
    <t>Clasificación por Objeto del Gasto (Capítulo y Concepto)</t>
  </si>
  <si>
    <t>Del 1 de enero al 31 de marzo del 2017</t>
  </si>
  <si>
    <t>Concepto*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</si>
  <si>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</si>
  <si>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</si>
  <si>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</si>
  <si>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</si>
  <si>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</si>
  <si>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</si>
  <si>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</si>
  <si>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</si>
  <si>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</si>
  <si>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</si>
  <si>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</si>
  <si>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</si>
  <si>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</si>
  <si>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</si>
  <si>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</si>
  <si>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</si>
  <si>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</si>
  <si>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</si>
  <si>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</si>
  <si>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</si>
  <si>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</si>
  <si>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</si>
  <si>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</si>
  <si>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</si>
  <si>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</si>
  <si>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</si>
  <si>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</si>
  <si>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</si>
  <si>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</si>
  <si>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</si>
  <si>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</si>
  <si>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</si>
  <si>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</si>
  <si>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</si>
  <si>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</si>
  <si>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</si>
  <si>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</si>
  <si>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</si>
  <si>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</si>
  <si>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</si>
  <si>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</si>
  <si>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</si>
  <si>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</si>
  <si>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</si>
  <si>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</si>
  <si>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</si>
  <si>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</si>
  <si>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</si>
  <si>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</si>
  <si>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</si>
  <si>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</si>
  <si>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</si>
  <si>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</si>
  <si>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</si>
  <si>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</si>
  <si>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</si>
  <si>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</si>
  <si>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</si>
  <si>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</si>
  <si>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</si>
  <si>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</si>
  <si>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</si>
  <si>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</si>
  <si>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</si>
  <si>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</si>
  <si>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</si>
  <si>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</si>
  <si>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</si>
  <si>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</si>
  <si>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</si>
  <si>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</si>
  <si>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</si>
  <si>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</si>
  <si>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</si>
  <si>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</si>
  <si>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</si>
  <si>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</si>
  <si>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</si>
  <si>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</si>
  <si>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</si>
  <si>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 xml:space="preserve"> </t>
  </si>
  <si>
    <t>Adeudos de Ejercicios Fiscales Anteriores (Adefas)</t>
  </si>
  <si>
    <t>Total del Gasto</t>
  </si>
  <si>
    <t>*El detalle de las cuentas, se presenta en la Balanza de Comprobación Trimestral, conforme a la estructura contable actual.</t>
  </si>
  <si>
    <t xml:space="preserve">                        C. RODOLFO ZAMORA RODRIGUEZ                                                                                                                              DRA. LUZ MIREYA RENTERIA AMAYA</t>
  </si>
  <si>
    <t>_________________________________________________________</t>
  </si>
  <si>
    <t>___________________________________________________</t>
  </si>
  <si>
    <t xml:space="preserve">                       ING. RAUL HIGINIO MURO MEDINA                                                                                                                          LIC. MAYRA VERONICA RAMOS RODRIGUEZ</t>
  </si>
  <si>
    <t xml:space="preserve">                       C. IMELDA MARINES HERNANDEZ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</si>
</sst>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General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Arial"/>
      <family val="2"/>
    </font>
    <font>
      <sz val="8"/>
      <color theme="1"/>
      <name val="Arial"/>
      <family val="2"/>
    </font>
    <font>
      <b/>
      <sz val="12"/>
      <color theme="0"/>
      <name val="Arial"/>
      <family val="2"/>
    </font>
    <font>
      <b/>
      <sz val="8"/>
      <color theme="0"/>
      <name val="Arial"/>
      <family val="2"/>
    </font>
    <font>
      <b/>
      <sz val="10"/>
      <color theme="0"/>
      <name val="Arial"/>
      <family val="2"/>
    </font>
    <font>
      <b/>
      <sz val="8"/>
      <color rgb="FF000000"/>
      <name val="Arial"/>
      <family val="2"/>
    </font>
    <font>
      <b/>
      <sz val="8"/>
      <color theme="1"/>
      <name val="Arial"/>
      <family val="2"/>
    </font>
    <font>
      <sz val="8"/>
      <color rgb="FF000000"/>
      <name val="Arial"/>
      <family val="2"/>
    </font>
    <font>
      <sz val="12"/>
      <color rgb="FFFF0000"/>
      <name val="Arial"/>
      <family val="2"/>
    </font>
    <font>
      <sz val="7"/>
      <color rgb="FFFF0000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164" fontId="15" fillId="0" borderId="0"/>
    <xf numFmtId="43" fontId="16" fillId="0" borderId="0" applyFont="0" applyFill="0" applyBorder="0" applyAlignment="0" applyProtection="0"/>
    <xf numFmtId="0" fontId="15" fillId="0" borderId="0"/>
    <xf numFmtId="0" fontId="17" fillId="0" borderId="0">
      <alignment vertical="top"/>
    </xf>
    <xf numFmtId="0" fontId="15" fillId="0" borderId="0"/>
    <xf numFmtId="0" fontId="15" fillId="0" borderId="0"/>
    <xf numFmtId="0" fontId="17" fillId="0" borderId="0">
      <alignment vertical="top"/>
    </xf>
    <xf numFmtId="0" fontId="1" fillId="0" borderId="0"/>
  </cellStyleXfs>
  <cellXfs count="47">
    <xf numFmtId="0" fontId="0" fillId="0" borderId="0" xfId="0"/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4" fillId="3" borderId="0" xfId="0" applyFont="1" applyFill="1"/>
    <xf numFmtId="0" fontId="0" fillId="3" borderId="0" xfId="0" applyFill="1"/>
    <xf numFmtId="0" fontId="5" fillId="2" borderId="9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left" vertical="center" wrapText="1"/>
    </xf>
    <xf numFmtId="0" fontId="8" fillId="3" borderId="0" xfId="0" applyFont="1" applyFill="1" applyBorder="1" applyAlignment="1">
      <alignment horizontal="left" vertical="center" wrapText="1"/>
    </xf>
    <xf numFmtId="43" fontId="9" fillId="3" borderId="10" xfId="1" applyFont="1" applyFill="1" applyBorder="1" applyAlignment="1">
      <alignment horizontal="right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10" fillId="3" borderId="0" xfId="0" applyFont="1" applyFill="1" applyBorder="1" applyAlignment="1">
      <alignment vertical="center" wrapText="1"/>
    </xf>
    <xf numFmtId="43" fontId="4" fillId="3" borderId="10" xfId="1" applyFont="1" applyFill="1" applyBorder="1" applyAlignment="1">
      <alignment horizontal="right" vertical="center" wrapText="1"/>
    </xf>
    <xf numFmtId="43" fontId="4" fillId="0" borderId="10" xfId="1" applyFont="1" applyFill="1" applyBorder="1" applyAlignment="1">
      <alignment horizontal="right" vertical="center" wrapText="1"/>
    </xf>
    <xf numFmtId="0" fontId="10" fillId="3" borderId="4" xfId="0" applyFont="1" applyFill="1" applyBorder="1" applyAlignment="1">
      <alignment horizontal="left" vertical="center" wrapText="1"/>
    </xf>
    <xf numFmtId="0" fontId="10" fillId="3" borderId="0" xfId="0" applyFont="1" applyFill="1" applyBorder="1" applyAlignment="1">
      <alignment horizontal="left" vertical="center" wrapText="1"/>
    </xf>
    <xf numFmtId="0" fontId="9" fillId="3" borderId="11" xfId="0" applyFont="1" applyFill="1" applyBorder="1" applyAlignment="1">
      <alignment horizontal="justify" vertical="center" wrapText="1"/>
    </xf>
    <xf numFmtId="0" fontId="9" fillId="3" borderId="12" xfId="0" applyFont="1" applyFill="1" applyBorder="1" applyAlignment="1">
      <alignment horizontal="justify" vertical="center" wrapText="1"/>
    </xf>
    <xf numFmtId="43" fontId="9" fillId="3" borderId="9" xfId="1" applyFont="1" applyFill="1" applyBorder="1" applyAlignment="1">
      <alignment vertical="center" wrapText="1"/>
    </xf>
    <xf numFmtId="0" fontId="2" fillId="0" borderId="0" xfId="0" applyFont="1"/>
    <xf numFmtId="0" fontId="4" fillId="0" borderId="0" xfId="0" applyFont="1"/>
    <xf numFmtId="0" fontId="9" fillId="0" borderId="0" xfId="0" applyFont="1"/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3" fillId="3" borderId="0" xfId="0" applyFont="1" applyFill="1" applyBorder="1" applyAlignment="1" applyProtection="1">
      <alignment horizontal="left" vertical="top"/>
    </xf>
    <xf numFmtId="0" fontId="13" fillId="3" borderId="7" xfId="0" applyFont="1" applyFill="1" applyBorder="1" applyAlignment="1" applyProtection="1">
      <protection locked="0"/>
    </xf>
    <xf numFmtId="0" fontId="13" fillId="3" borderId="0" xfId="0" applyFont="1" applyFill="1" applyBorder="1" applyAlignment="1" applyProtection="1">
      <protection locked="0"/>
    </xf>
    <xf numFmtId="43" fontId="13" fillId="3" borderId="0" xfId="1" applyFont="1" applyFill="1" applyBorder="1" applyProtection="1"/>
    <xf numFmtId="0" fontId="14" fillId="3" borderId="7" xfId="0" applyFont="1" applyFill="1" applyBorder="1" applyProtection="1"/>
    <xf numFmtId="0" fontId="13" fillId="3" borderId="7" xfId="0" applyFont="1" applyFill="1" applyBorder="1" applyAlignment="1" applyProtection="1">
      <alignment horizontal="center" vertical="center"/>
      <protection locked="0"/>
    </xf>
    <xf numFmtId="0" fontId="4" fillId="0" borderId="7" xfId="0" applyFont="1" applyBorder="1"/>
    <xf numFmtId="0" fontId="4" fillId="0" borderId="0" xfId="0" applyFont="1" applyAlignment="1">
      <alignment horizontal="left"/>
    </xf>
    <xf numFmtId="0" fontId="14" fillId="3" borderId="0" xfId="0" applyFont="1" applyFill="1" applyBorder="1" applyAlignment="1" applyProtection="1">
      <protection locked="0"/>
    </xf>
    <xf numFmtId="0" fontId="13" fillId="3" borderId="0" xfId="0" applyFont="1" applyFill="1" applyBorder="1" applyAlignment="1" applyProtection="1">
      <alignment horizontal="center" vertical="top" wrapText="1"/>
      <protection locked="0"/>
    </xf>
    <xf numFmtId="43" fontId="13" fillId="3" borderId="0" xfId="1" applyFont="1" applyFill="1" applyBorder="1" applyAlignment="1" applyProtection="1">
      <alignment vertical="top"/>
    </xf>
    <xf numFmtId="0" fontId="4" fillId="0" borderId="0" xfId="0" applyFont="1" applyBorder="1"/>
    <xf numFmtId="0" fontId="14" fillId="0" borderId="0" xfId="0" applyFont="1"/>
  </cellXfs>
  <cellStyles count="10">
    <cellStyle name="=C:\WINNT\SYSTEM32\COMMAND.COM" xfId="2"/>
    <cellStyle name="Millares" xfId="1" builtinId="3"/>
    <cellStyle name="Millares 2" xfId="3"/>
    <cellStyle name="Normal" xfId="0" builtinId="0"/>
    <cellStyle name="Normal 2" xfId="4"/>
    <cellStyle name="Normal 2 2" xfId="5"/>
    <cellStyle name="Normal 2 2 2" xfId="6"/>
    <cellStyle name="Normal 2 2 3" xfId="7"/>
    <cellStyle name="Normal 2 3" xfId="8"/>
    <cellStyle name="Normal 9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3CC33"/>
  </sheetPr>
  <dimension ref="A1:K99"/>
  <sheetViews>
    <sheetView tabSelected="1" workbookViewId="0">
      <selection activeCell="A3" sqref="A3:H3"/>
    </sheetView>
  </sheetViews>
  <sheetFormatPr baseColWidth="10" defaultRowHeight="15" x14ac:dyDescent="0.25"/>
  <cols>
    <col min="1" max="1" width="4.5703125" style="30" customWidth="1"/>
    <col min="2" max="2" width="57.28515625" style="30" customWidth="1"/>
    <col min="3" max="8" width="12.7109375" style="30" customWidth="1"/>
  </cols>
  <sheetData>
    <row r="1" spans="1:8" ht="18" x14ac:dyDescent="0.25">
      <c r="A1" s="1" t="s">
        <v>0</v>
      </c>
      <c r="B1" s="2"/>
      <c r="C1" s="2"/>
      <c r="D1" s="2"/>
      <c r="E1" s="2"/>
      <c r="F1" s="2"/>
      <c r="G1" s="2"/>
      <c r="H1" s="3"/>
    </row>
    <row r="2" spans="1:8" ht="18" x14ac:dyDescent="0.25">
      <c r="A2" s="4" t="s">
        <v>1</v>
      </c>
      <c r="B2" s="5"/>
      <c r="C2" s="5"/>
      <c r="D2" s="5"/>
      <c r="E2" s="5"/>
      <c r="F2" s="5"/>
      <c r="G2" s="5"/>
      <c r="H2" s="6"/>
    </row>
    <row r="3" spans="1:8" ht="18" x14ac:dyDescent="0.25">
      <c r="A3" s="4" t="s">
        <v>2</v>
      </c>
      <c r="B3" s="5"/>
      <c r="C3" s="5"/>
      <c r="D3" s="5"/>
      <c r="E3" s="5"/>
      <c r="F3" s="5"/>
      <c r="G3" s="5"/>
      <c r="H3" s="6"/>
    </row>
    <row r="4" spans="1:8" ht="18" x14ac:dyDescent="0.25">
      <c r="A4" s="7" t="s">
        <v>3</v>
      </c>
      <c r="B4" s="8"/>
      <c r="C4" s="8"/>
      <c r="D4" s="8"/>
      <c r="E4" s="8"/>
      <c r="F4" s="8"/>
      <c r="G4" s="8"/>
      <c r="H4" s="9"/>
    </row>
    <row r="5" spans="1:8" s="11" customFormat="1" ht="4.5" customHeight="1" x14ac:dyDescent="0.25">
      <c r="A5" s="10"/>
      <c r="B5" s="10"/>
      <c r="C5" s="10"/>
      <c r="D5" s="10"/>
      <c r="E5" s="10"/>
      <c r="F5" s="10"/>
      <c r="G5" s="10"/>
      <c r="H5" s="10"/>
    </row>
    <row r="6" spans="1:8" x14ac:dyDescent="0.25">
      <c r="A6" s="12" t="s">
        <v>4</v>
      </c>
      <c r="B6" s="12"/>
      <c r="C6" s="13" t="s">
        <v>5</v>
      </c>
      <c r="D6" s="13"/>
      <c r="E6" s="13"/>
      <c r="F6" s="13"/>
      <c r="G6" s="13"/>
      <c r="H6" s="14" t="s">
        <v>6</v>
      </c>
    </row>
    <row r="7" spans="1:8" ht="22.5" x14ac:dyDescent="0.25">
      <c r="A7" s="12"/>
      <c r="B7" s="12"/>
      <c r="C7" s="15" t="s">
        <v>7</v>
      </c>
      <c r="D7" s="16" t="s">
        <v>8</v>
      </c>
      <c r="E7" s="15" t="s">
        <v>9</v>
      </c>
      <c r="F7" s="15" t="s">
        <v>10</v>
      </c>
      <c r="G7" s="15" t="s">
        <v>11</v>
      </c>
      <c r="H7" s="14"/>
    </row>
    <row r="8" spans="1:8" ht="11.25" customHeight="1" x14ac:dyDescent="0.25">
      <c r="A8" s="12"/>
      <c r="B8" s="12"/>
      <c r="C8" s="16">
        <v>1</v>
      </c>
      <c r="D8" s="16">
        <v>2</v>
      </c>
      <c r="E8" s="16" t="s">
        <v>12</v>
      </c>
      <c r="F8" s="16">
        <v>4</v>
      </c>
      <c r="G8" s="16">
        <v>5</v>
      </c>
      <c r="H8" s="16" t="s">
        <v>13</v>
      </c>
    </row>
    <row r="9" spans="1:8" x14ac:dyDescent="0.25">
      <c r="A9" s="17" t="s">
        <v>14</v>
      </c>
      <c r="B9" s="18"/>
      <c r="C9" s="19">
        <f>SUM(C10:C16)</f>
        <v>3764179.38</v>
      </c>
      <c r="D9" s="19">
        <f>SUM(D10:D16)</f>
        <v>211912</v>
      </c>
      <c r="E9" s="19">
        <f>+C9+D9</f>
        <v>3976091.38</v>
      </c>
      <c r="F9" s="19">
        <f>SUM(F10:F16)</f>
        <v>3008362.92</v>
      </c>
      <c r="G9" s="19">
        <f t="shared" ref="G9" si="0">SUM(G10:G16)</f>
        <v>3008362.92</v>
      </c>
      <c r="H9" s="19">
        <f>+E9-F9</f>
        <v>967728.46</v>
      </c>
    </row>
    <row r="10" spans="1:8" x14ac:dyDescent="0.25">
      <c r="A10" s="20"/>
      <c r="B10" s="21" t="s">
        <v>15</v>
      </c>
      <c r="C10" s="22">
        <v>2946439.02</v>
      </c>
      <c r="D10" s="22">
        <v>197812</v>
      </c>
      <c r="E10" s="22">
        <f t="shared" ref="E10:E73" si="1">+C10+D10</f>
        <v>3144251.02</v>
      </c>
      <c r="F10" s="22">
        <v>2707412</v>
      </c>
      <c r="G10" s="22">
        <f>F10</f>
        <v>2707412</v>
      </c>
      <c r="H10" s="22">
        <f t="shared" ref="H10:H73" si="2">+E10-F10</f>
        <v>436839.02</v>
      </c>
    </row>
    <row r="11" spans="1:8" x14ac:dyDescent="0.25">
      <c r="A11" s="20"/>
      <c r="B11" s="21" t="s">
        <v>16</v>
      </c>
      <c r="C11" s="22">
        <v>0</v>
      </c>
      <c r="D11" s="22">
        <v>0</v>
      </c>
      <c r="E11" s="22">
        <v>0</v>
      </c>
      <c r="F11" s="22">
        <v>0</v>
      </c>
      <c r="G11" s="22">
        <f t="shared" ref="G11:G16" si="3">F11</f>
        <v>0</v>
      </c>
      <c r="H11" s="22">
        <f t="shared" si="2"/>
        <v>0</v>
      </c>
    </row>
    <row r="12" spans="1:8" x14ac:dyDescent="0.25">
      <c r="A12" s="20"/>
      <c r="B12" s="21" t="s">
        <v>17</v>
      </c>
      <c r="C12" s="22">
        <v>483562.65</v>
      </c>
      <c r="D12" s="22">
        <v>14100</v>
      </c>
      <c r="E12" s="22">
        <f t="shared" ref="E12" si="4">+C12+D12</f>
        <v>497662.65</v>
      </c>
      <c r="F12" s="22">
        <v>145146.35</v>
      </c>
      <c r="G12" s="22">
        <f t="shared" si="3"/>
        <v>145146.35</v>
      </c>
      <c r="H12" s="22">
        <f t="shared" si="2"/>
        <v>352516.30000000005</v>
      </c>
    </row>
    <row r="13" spans="1:8" x14ac:dyDescent="0.25">
      <c r="A13" s="20"/>
      <c r="B13" s="21" t="s">
        <v>18</v>
      </c>
      <c r="C13" s="22">
        <v>190654.95</v>
      </c>
      <c r="D13" s="22">
        <v>0</v>
      </c>
      <c r="E13" s="22">
        <f t="shared" si="1"/>
        <v>190654.95</v>
      </c>
      <c r="F13" s="22">
        <v>114461.69</v>
      </c>
      <c r="G13" s="22">
        <f t="shared" si="3"/>
        <v>114461.69</v>
      </c>
      <c r="H13" s="22">
        <f t="shared" si="2"/>
        <v>76193.260000000009</v>
      </c>
    </row>
    <row r="14" spans="1:8" x14ac:dyDescent="0.25">
      <c r="A14" s="20"/>
      <c r="B14" s="21" t="s">
        <v>19</v>
      </c>
      <c r="C14" s="22">
        <v>143522.76</v>
      </c>
      <c r="D14" s="22">
        <v>0</v>
      </c>
      <c r="E14" s="22">
        <f t="shared" si="1"/>
        <v>143522.76</v>
      </c>
      <c r="F14" s="22">
        <v>41342.879999999997</v>
      </c>
      <c r="G14" s="22">
        <f t="shared" si="3"/>
        <v>41342.879999999997</v>
      </c>
      <c r="H14" s="22">
        <f t="shared" si="2"/>
        <v>102179.88</v>
      </c>
    </row>
    <row r="15" spans="1:8" x14ac:dyDescent="0.25">
      <c r="A15" s="20"/>
      <c r="B15" s="21" t="s">
        <v>20</v>
      </c>
      <c r="C15" s="22">
        <v>0</v>
      </c>
      <c r="D15" s="22">
        <v>0</v>
      </c>
      <c r="E15" s="22">
        <f t="shared" si="1"/>
        <v>0</v>
      </c>
      <c r="F15" s="22">
        <v>0</v>
      </c>
      <c r="G15" s="22">
        <f t="shared" si="3"/>
        <v>0</v>
      </c>
      <c r="H15" s="22">
        <f t="shared" si="2"/>
        <v>0</v>
      </c>
    </row>
    <row r="16" spans="1:8" x14ac:dyDescent="0.25">
      <c r="A16" s="20"/>
      <c r="B16" s="21" t="s">
        <v>21</v>
      </c>
      <c r="C16" s="22">
        <v>0</v>
      </c>
      <c r="D16" s="22">
        <v>0</v>
      </c>
      <c r="E16" s="22">
        <f t="shared" si="1"/>
        <v>0</v>
      </c>
      <c r="F16" s="22">
        <v>0</v>
      </c>
      <c r="G16" s="22">
        <f t="shared" si="3"/>
        <v>0</v>
      </c>
      <c r="H16" s="22">
        <f t="shared" si="2"/>
        <v>0</v>
      </c>
    </row>
    <row r="17" spans="1:8" x14ac:dyDescent="0.25">
      <c r="A17" s="17" t="s">
        <v>22</v>
      </c>
      <c r="B17" s="18"/>
      <c r="C17" s="19">
        <f>SUM(C18:C26)</f>
        <v>859791.60000000009</v>
      </c>
      <c r="D17" s="19">
        <f>SUM(D18:D26)</f>
        <v>464371.12000000005</v>
      </c>
      <c r="E17" s="19">
        <f>+C17+D17</f>
        <v>1324162.7200000002</v>
      </c>
      <c r="F17" s="19">
        <f>SUM(F18:F26)</f>
        <v>1067186.24</v>
      </c>
      <c r="G17" s="19">
        <f>SUM(G18:G26)</f>
        <v>1067186.24</v>
      </c>
      <c r="H17" s="19">
        <f>+E17-F17</f>
        <v>256976.48000000021</v>
      </c>
    </row>
    <row r="18" spans="1:8" x14ac:dyDescent="0.25">
      <c r="A18" s="20"/>
      <c r="B18" s="21" t="s">
        <v>23</v>
      </c>
      <c r="C18" s="22">
        <v>76301.22</v>
      </c>
      <c r="D18" s="22">
        <v>84844.26</v>
      </c>
      <c r="E18" s="22">
        <f t="shared" si="1"/>
        <v>161145.47999999998</v>
      </c>
      <c r="F18" s="22">
        <v>99426.49</v>
      </c>
      <c r="G18" s="22">
        <f t="shared" ref="G18:G26" si="5">F18</f>
        <v>99426.49</v>
      </c>
      <c r="H18" s="22">
        <f t="shared" si="2"/>
        <v>61718.989999999976</v>
      </c>
    </row>
    <row r="19" spans="1:8" x14ac:dyDescent="0.25">
      <c r="A19" s="20"/>
      <c r="B19" s="21" t="s">
        <v>24</v>
      </c>
      <c r="C19" s="22">
        <v>34690.019999999997</v>
      </c>
      <c r="D19" s="22">
        <v>12097.63</v>
      </c>
      <c r="E19" s="22">
        <f t="shared" si="1"/>
        <v>46787.649999999994</v>
      </c>
      <c r="F19" s="22">
        <v>23408.29</v>
      </c>
      <c r="G19" s="22">
        <f t="shared" si="5"/>
        <v>23408.29</v>
      </c>
      <c r="H19" s="22">
        <f t="shared" si="2"/>
        <v>23379.359999999993</v>
      </c>
    </row>
    <row r="20" spans="1:8" x14ac:dyDescent="0.25">
      <c r="A20" s="20"/>
      <c r="B20" s="21" t="s">
        <v>25</v>
      </c>
      <c r="C20" s="22">
        <v>0</v>
      </c>
      <c r="D20" s="22">
        <v>0</v>
      </c>
      <c r="E20" s="22">
        <f t="shared" si="1"/>
        <v>0</v>
      </c>
      <c r="F20" s="22">
        <v>0</v>
      </c>
      <c r="G20" s="22">
        <f t="shared" si="5"/>
        <v>0</v>
      </c>
      <c r="H20" s="22">
        <f t="shared" si="2"/>
        <v>0</v>
      </c>
    </row>
    <row r="21" spans="1:8" x14ac:dyDescent="0.25">
      <c r="A21" s="20"/>
      <c r="B21" s="21" t="s">
        <v>26</v>
      </c>
      <c r="C21" s="22">
        <v>36988.5</v>
      </c>
      <c r="D21" s="22">
        <v>55600</v>
      </c>
      <c r="E21" s="22">
        <f t="shared" si="1"/>
        <v>92588.5</v>
      </c>
      <c r="F21" s="22">
        <v>85859.44</v>
      </c>
      <c r="G21" s="22">
        <f t="shared" si="5"/>
        <v>85859.44</v>
      </c>
      <c r="H21" s="22">
        <f t="shared" si="2"/>
        <v>6729.0599999999977</v>
      </c>
    </row>
    <row r="22" spans="1:8" x14ac:dyDescent="0.25">
      <c r="A22" s="20"/>
      <c r="B22" s="21" t="s">
        <v>27</v>
      </c>
      <c r="C22" s="22">
        <v>3861.99</v>
      </c>
      <c r="D22" s="23">
        <v>5921.4</v>
      </c>
      <c r="E22" s="22">
        <f t="shared" si="1"/>
        <v>9783.39</v>
      </c>
      <c r="F22" s="22">
        <v>0</v>
      </c>
      <c r="G22" s="22">
        <f t="shared" si="5"/>
        <v>0</v>
      </c>
      <c r="H22" s="22">
        <f t="shared" si="2"/>
        <v>9783.39</v>
      </c>
    </row>
    <row r="23" spans="1:8" x14ac:dyDescent="0.25">
      <c r="A23" s="20"/>
      <c r="B23" s="21" t="s">
        <v>28</v>
      </c>
      <c r="C23" s="22">
        <v>651701.16</v>
      </c>
      <c r="D23" s="22">
        <v>293653.24</v>
      </c>
      <c r="E23" s="22">
        <f t="shared" si="1"/>
        <v>945354.4</v>
      </c>
      <c r="F23" s="22">
        <v>843671.1</v>
      </c>
      <c r="G23" s="22">
        <f t="shared" si="5"/>
        <v>843671.1</v>
      </c>
      <c r="H23" s="22">
        <f t="shared" si="2"/>
        <v>101683.30000000005</v>
      </c>
    </row>
    <row r="24" spans="1:8" x14ac:dyDescent="0.25">
      <c r="A24" s="20"/>
      <c r="B24" s="21" t="s">
        <v>29</v>
      </c>
      <c r="C24" s="22">
        <v>19741.68</v>
      </c>
      <c r="D24" s="22">
        <v>2286</v>
      </c>
      <c r="E24" s="22">
        <f t="shared" si="1"/>
        <v>22027.68</v>
      </c>
      <c r="F24" s="22">
        <v>5066</v>
      </c>
      <c r="G24" s="22">
        <f t="shared" si="5"/>
        <v>5066</v>
      </c>
      <c r="H24" s="22">
        <f t="shared" si="2"/>
        <v>16961.68</v>
      </c>
    </row>
    <row r="25" spans="1:8" x14ac:dyDescent="0.25">
      <c r="A25" s="20"/>
      <c r="B25" s="21" t="s">
        <v>30</v>
      </c>
      <c r="C25" s="22">
        <v>0</v>
      </c>
      <c r="D25" s="22">
        <v>0</v>
      </c>
      <c r="E25" s="22">
        <f t="shared" si="1"/>
        <v>0</v>
      </c>
      <c r="F25" s="22">
        <f>E25</f>
        <v>0</v>
      </c>
      <c r="G25" s="22">
        <f t="shared" si="5"/>
        <v>0</v>
      </c>
      <c r="H25" s="22">
        <f t="shared" si="2"/>
        <v>0</v>
      </c>
    </row>
    <row r="26" spans="1:8" x14ac:dyDescent="0.25">
      <c r="A26" s="20"/>
      <c r="B26" s="21" t="s">
        <v>31</v>
      </c>
      <c r="C26" s="22">
        <v>36507.03</v>
      </c>
      <c r="D26" s="22">
        <v>9968.59</v>
      </c>
      <c r="E26" s="22">
        <f t="shared" si="1"/>
        <v>46475.619999999995</v>
      </c>
      <c r="F26" s="22">
        <v>9754.92</v>
      </c>
      <c r="G26" s="22">
        <f t="shared" si="5"/>
        <v>9754.92</v>
      </c>
      <c r="H26" s="22">
        <f t="shared" si="2"/>
        <v>36720.699999999997</v>
      </c>
    </row>
    <row r="27" spans="1:8" x14ac:dyDescent="0.25">
      <c r="A27" s="17" t="s">
        <v>32</v>
      </c>
      <c r="B27" s="18"/>
      <c r="C27" s="19">
        <f>SUM(C28:C36)</f>
        <v>1624748.64</v>
      </c>
      <c r="D27" s="19">
        <f t="shared" ref="D27" si="6">SUM(D28:D36)</f>
        <v>828792.45000000007</v>
      </c>
      <c r="E27" s="19">
        <f t="shared" si="1"/>
        <v>2453541.09</v>
      </c>
      <c r="F27" s="19">
        <f>SUM(F28:F36)</f>
        <v>1968026.8800000001</v>
      </c>
      <c r="G27" s="19">
        <f>SUM(G28:G36)</f>
        <v>1968026.8800000001</v>
      </c>
      <c r="H27" s="19">
        <f t="shared" si="2"/>
        <v>485514.20999999973</v>
      </c>
    </row>
    <row r="28" spans="1:8" x14ac:dyDescent="0.25">
      <c r="A28" s="20"/>
      <c r="B28" s="21" t="s">
        <v>33</v>
      </c>
      <c r="C28" s="22">
        <v>404218.68</v>
      </c>
      <c r="D28" s="22">
        <v>145710</v>
      </c>
      <c r="E28" s="22">
        <f t="shared" si="1"/>
        <v>549928.67999999993</v>
      </c>
      <c r="F28" s="22">
        <v>511062.07</v>
      </c>
      <c r="G28" s="22">
        <f t="shared" ref="G28:G36" si="7">F28</f>
        <v>511062.07</v>
      </c>
      <c r="H28" s="22">
        <f t="shared" si="2"/>
        <v>38866.609999999928</v>
      </c>
    </row>
    <row r="29" spans="1:8" x14ac:dyDescent="0.25">
      <c r="A29" s="20"/>
      <c r="B29" s="21" t="s">
        <v>34</v>
      </c>
      <c r="C29" s="22">
        <v>66761.67</v>
      </c>
      <c r="D29" s="22">
        <v>-3787.93</v>
      </c>
      <c r="E29" s="22">
        <f t="shared" si="1"/>
        <v>62973.74</v>
      </c>
      <c r="F29" s="22">
        <v>30640.240000000002</v>
      </c>
      <c r="G29" s="22">
        <f t="shared" si="7"/>
        <v>30640.240000000002</v>
      </c>
      <c r="H29" s="22">
        <f t="shared" si="2"/>
        <v>32333.499999999996</v>
      </c>
    </row>
    <row r="30" spans="1:8" x14ac:dyDescent="0.25">
      <c r="A30" s="20"/>
      <c r="B30" s="21" t="s">
        <v>35</v>
      </c>
      <c r="C30" s="22">
        <v>135389.51999999999</v>
      </c>
      <c r="D30" s="22">
        <v>-25790.080000000002</v>
      </c>
      <c r="E30" s="22">
        <f t="shared" si="1"/>
        <v>109599.43999999999</v>
      </c>
      <c r="F30" s="22">
        <v>15894.32</v>
      </c>
      <c r="G30" s="22">
        <f t="shared" si="7"/>
        <v>15894.32</v>
      </c>
      <c r="H30" s="22">
        <f t="shared" si="2"/>
        <v>93705.12</v>
      </c>
    </row>
    <row r="31" spans="1:8" x14ac:dyDescent="0.25">
      <c r="A31" s="20"/>
      <c r="B31" s="21" t="s">
        <v>36</v>
      </c>
      <c r="C31" s="22">
        <v>22743.360000000001</v>
      </c>
      <c r="D31" s="22">
        <v>2022.3</v>
      </c>
      <c r="E31" s="22">
        <f t="shared" si="1"/>
        <v>24765.66</v>
      </c>
      <c r="F31" s="22">
        <v>23638.77</v>
      </c>
      <c r="G31" s="22">
        <f t="shared" si="7"/>
        <v>23638.77</v>
      </c>
      <c r="H31" s="22">
        <f t="shared" si="2"/>
        <v>1126.8899999999994</v>
      </c>
    </row>
    <row r="32" spans="1:8" x14ac:dyDescent="0.25">
      <c r="A32" s="20"/>
      <c r="B32" s="21" t="s">
        <v>37</v>
      </c>
      <c r="C32" s="22">
        <v>488092.2</v>
      </c>
      <c r="D32" s="22">
        <v>533104.34</v>
      </c>
      <c r="E32" s="22">
        <f t="shared" si="1"/>
        <v>1021196.54</v>
      </c>
      <c r="F32" s="22">
        <v>855694.6</v>
      </c>
      <c r="G32" s="22">
        <f t="shared" si="7"/>
        <v>855694.6</v>
      </c>
      <c r="H32" s="22">
        <f t="shared" si="2"/>
        <v>165501.94000000006</v>
      </c>
    </row>
    <row r="33" spans="1:8" x14ac:dyDescent="0.25">
      <c r="A33" s="20"/>
      <c r="B33" s="21" t="s">
        <v>38</v>
      </c>
      <c r="C33" s="22">
        <v>74255.789999999994</v>
      </c>
      <c r="D33" s="22">
        <v>56998.92</v>
      </c>
      <c r="E33" s="22">
        <f t="shared" si="1"/>
        <v>131254.71</v>
      </c>
      <c r="F33" s="22">
        <v>123000</v>
      </c>
      <c r="G33" s="22">
        <f t="shared" si="7"/>
        <v>123000</v>
      </c>
      <c r="H33" s="22">
        <f t="shared" si="2"/>
        <v>8254.7099999999919</v>
      </c>
    </row>
    <row r="34" spans="1:8" x14ac:dyDescent="0.25">
      <c r="A34" s="20"/>
      <c r="B34" s="21" t="s">
        <v>39</v>
      </c>
      <c r="C34" s="22">
        <v>45812.22</v>
      </c>
      <c r="D34" s="22">
        <v>1578.88</v>
      </c>
      <c r="E34" s="22">
        <f t="shared" si="1"/>
        <v>47391.1</v>
      </c>
      <c r="F34" s="22">
        <v>13896.05</v>
      </c>
      <c r="G34" s="22">
        <f t="shared" si="7"/>
        <v>13896.05</v>
      </c>
      <c r="H34" s="22">
        <f t="shared" si="2"/>
        <v>33495.050000000003</v>
      </c>
    </row>
    <row r="35" spans="1:8" x14ac:dyDescent="0.25">
      <c r="A35" s="20"/>
      <c r="B35" s="21" t="s">
        <v>40</v>
      </c>
      <c r="C35" s="22">
        <v>167589.29999999999</v>
      </c>
      <c r="D35" s="22">
        <v>85162.84</v>
      </c>
      <c r="E35" s="22">
        <f t="shared" si="1"/>
        <v>252752.13999999998</v>
      </c>
      <c r="F35" s="22">
        <v>188866.99</v>
      </c>
      <c r="G35" s="22">
        <f t="shared" si="7"/>
        <v>188866.99</v>
      </c>
      <c r="H35" s="22">
        <f t="shared" si="2"/>
        <v>63885.149999999994</v>
      </c>
    </row>
    <row r="36" spans="1:8" x14ac:dyDescent="0.25">
      <c r="A36" s="20"/>
      <c r="B36" s="21" t="s">
        <v>41</v>
      </c>
      <c r="C36" s="22">
        <v>219885.9</v>
      </c>
      <c r="D36" s="22">
        <v>33793.18</v>
      </c>
      <c r="E36" s="22">
        <f t="shared" si="1"/>
        <v>253679.08</v>
      </c>
      <c r="F36" s="22">
        <v>205333.84</v>
      </c>
      <c r="G36" s="22">
        <f t="shared" si="7"/>
        <v>205333.84</v>
      </c>
      <c r="H36" s="22">
        <f t="shared" si="2"/>
        <v>48345.239999999991</v>
      </c>
    </row>
    <row r="37" spans="1:8" x14ac:dyDescent="0.25">
      <c r="A37" s="17" t="s">
        <v>42</v>
      </c>
      <c r="B37" s="18"/>
      <c r="C37" s="19">
        <f>SUM(C38:C45)</f>
        <v>1455652.35</v>
      </c>
      <c r="D37" s="19">
        <f>SUM(D38:D46)</f>
        <v>463860.05</v>
      </c>
      <c r="E37" s="19">
        <f t="shared" si="1"/>
        <v>1919512.4000000001</v>
      </c>
      <c r="F37" s="19">
        <f>SUM(F38:F46)</f>
        <v>1580157.8399999999</v>
      </c>
      <c r="G37" s="19">
        <f t="shared" ref="G37" si="8">SUM(G38:G46)</f>
        <v>1553928.64</v>
      </c>
      <c r="H37" s="19">
        <f t="shared" si="2"/>
        <v>339354.56000000029</v>
      </c>
    </row>
    <row r="38" spans="1:8" x14ac:dyDescent="0.25">
      <c r="A38" s="20"/>
      <c r="B38" s="21" t="s">
        <v>43</v>
      </c>
      <c r="C38" s="22">
        <v>0</v>
      </c>
      <c r="D38" s="22">
        <v>0</v>
      </c>
      <c r="E38" s="22">
        <f t="shared" si="1"/>
        <v>0</v>
      </c>
      <c r="F38" s="22">
        <v>0</v>
      </c>
      <c r="G38" s="22">
        <f t="shared" ref="G38:G46" si="9">F38</f>
        <v>0</v>
      </c>
      <c r="H38" s="22">
        <f t="shared" si="2"/>
        <v>0</v>
      </c>
    </row>
    <row r="39" spans="1:8" x14ac:dyDescent="0.25">
      <c r="A39" s="20"/>
      <c r="B39" s="21" t="s">
        <v>44</v>
      </c>
      <c r="C39" s="22">
        <v>0</v>
      </c>
      <c r="D39" s="22">
        <v>0</v>
      </c>
      <c r="E39" s="22">
        <f t="shared" si="1"/>
        <v>0</v>
      </c>
      <c r="F39" s="22">
        <v>0</v>
      </c>
      <c r="G39" s="22">
        <f t="shared" si="9"/>
        <v>0</v>
      </c>
      <c r="H39" s="22">
        <f t="shared" si="2"/>
        <v>0</v>
      </c>
    </row>
    <row r="40" spans="1:8" x14ac:dyDescent="0.25">
      <c r="A40" s="20"/>
      <c r="B40" s="21" t="s">
        <v>45</v>
      </c>
      <c r="C40" s="22">
        <v>0</v>
      </c>
      <c r="D40" s="22">
        <v>0</v>
      </c>
      <c r="E40" s="22">
        <f t="shared" si="1"/>
        <v>0</v>
      </c>
      <c r="F40" s="22">
        <v>0</v>
      </c>
      <c r="G40" s="22">
        <f t="shared" si="9"/>
        <v>0</v>
      </c>
      <c r="H40" s="22">
        <f t="shared" si="2"/>
        <v>0</v>
      </c>
    </row>
    <row r="41" spans="1:8" x14ac:dyDescent="0.25">
      <c r="A41" s="20"/>
      <c r="B41" s="21" t="s">
        <v>46</v>
      </c>
      <c r="C41" s="22">
        <v>1361706.75</v>
      </c>
      <c r="D41" s="22">
        <v>441025.7</v>
      </c>
      <c r="E41" s="22">
        <f>+C41+D41</f>
        <v>1802732.45</v>
      </c>
      <c r="F41" s="22">
        <v>1463377.89</v>
      </c>
      <c r="G41" s="22">
        <f>F41-26229.2</f>
        <v>1437148.69</v>
      </c>
      <c r="H41" s="22">
        <f t="shared" si="2"/>
        <v>339354.56000000006</v>
      </c>
    </row>
    <row r="42" spans="1:8" x14ac:dyDescent="0.25">
      <c r="A42" s="20"/>
      <c r="B42" s="21" t="s">
        <v>47</v>
      </c>
      <c r="C42" s="22">
        <v>0</v>
      </c>
      <c r="D42" s="22">
        <v>0</v>
      </c>
      <c r="E42" s="22">
        <f t="shared" si="1"/>
        <v>0</v>
      </c>
      <c r="F42" s="22">
        <v>0</v>
      </c>
      <c r="G42" s="22">
        <f t="shared" si="9"/>
        <v>0</v>
      </c>
      <c r="H42" s="22">
        <f t="shared" si="2"/>
        <v>0</v>
      </c>
    </row>
    <row r="43" spans="1:8" x14ac:dyDescent="0.25">
      <c r="A43" s="20"/>
      <c r="B43" s="21" t="s">
        <v>48</v>
      </c>
      <c r="C43" s="22">
        <v>0</v>
      </c>
      <c r="D43" s="22">
        <v>0</v>
      </c>
      <c r="E43" s="22">
        <f t="shared" si="1"/>
        <v>0</v>
      </c>
      <c r="F43" s="22">
        <v>0</v>
      </c>
      <c r="G43" s="22">
        <f t="shared" si="9"/>
        <v>0</v>
      </c>
      <c r="H43" s="22">
        <f t="shared" si="2"/>
        <v>0</v>
      </c>
    </row>
    <row r="44" spans="1:8" x14ac:dyDescent="0.25">
      <c r="A44" s="20"/>
      <c r="B44" s="21" t="s">
        <v>49</v>
      </c>
      <c r="C44" s="22">
        <v>0</v>
      </c>
      <c r="D44" s="22">
        <v>0</v>
      </c>
      <c r="E44" s="22">
        <f t="shared" si="1"/>
        <v>0</v>
      </c>
      <c r="F44" s="22">
        <v>0</v>
      </c>
      <c r="G44" s="22">
        <f t="shared" si="9"/>
        <v>0</v>
      </c>
      <c r="H44" s="22">
        <f t="shared" si="2"/>
        <v>0</v>
      </c>
    </row>
    <row r="45" spans="1:8" x14ac:dyDescent="0.25">
      <c r="A45" s="20"/>
      <c r="B45" s="21" t="s">
        <v>50</v>
      </c>
      <c r="C45" s="22">
        <v>93945.600000000006</v>
      </c>
      <c r="D45" s="22">
        <v>22834.35</v>
      </c>
      <c r="E45" s="22">
        <f t="shared" si="1"/>
        <v>116779.95000000001</v>
      </c>
      <c r="F45" s="22">
        <v>116779.95</v>
      </c>
      <c r="G45" s="22">
        <f t="shared" si="9"/>
        <v>116779.95</v>
      </c>
      <c r="H45" s="22">
        <f t="shared" si="2"/>
        <v>0</v>
      </c>
    </row>
    <row r="46" spans="1:8" x14ac:dyDescent="0.25">
      <c r="A46" s="20"/>
      <c r="B46" s="21" t="s">
        <v>51</v>
      </c>
      <c r="C46" s="22">
        <v>0</v>
      </c>
      <c r="D46" s="22">
        <v>0</v>
      </c>
      <c r="E46" s="22">
        <f t="shared" si="1"/>
        <v>0</v>
      </c>
      <c r="F46" s="22">
        <v>0</v>
      </c>
      <c r="G46" s="22">
        <f t="shared" si="9"/>
        <v>0</v>
      </c>
      <c r="H46" s="22">
        <f t="shared" si="2"/>
        <v>0</v>
      </c>
    </row>
    <row r="47" spans="1:8" x14ac:dyDescent="0.25">
      <c r="A47" s="17" t="s">
        <v>52</v>
      </c>
      <c r="B47" s="18"/>
      <c r="C47" s="19">
        <f>SUM(C48:C55)</f>
        <v>141362.22000000003</v>
      </c>
      <c r="D47" s="19">
        <f>SUM(D48:D56)</f>
        <v>91822.6</v>
      </c>
      <c r="E47" s="19">
        <f t="shared" si="1"/>
        <v>233184.82000000004</v>
      </c>
      <c r="F47" s="19">
        <f>SUM(F48:F56)</f>
        <v>60785</v>
      </c>
      <c r="G47" s="19">
        <f t="shared" ref="G47" si="10">SUM(G48:G56)</f>
        <v>60785</v>
      </c>
      <c r="H47" s="19">
        <f t="shared" si="2"/>
        <v>172399.82000000004</v>
      </c>
    </row>
    <row r="48" spans="1:8" x14ac:dyDescent="0.25">
      <c r="A48" s="20"/>
      <c r="B48" s="21" t="s">
        <v>53</v>
      </c>
      <c r="C48" s="22">
        <v>38978.910000000003</v>
      </c>
      <c r="D48" s="22">
        <v>0</v>
      </c>
      <c r="E48" s="22">
        <f t="shared" si="1"/>
        <v>38978.910000000003</v>
      </c>
      <c r="F48" s="22">
        <v>0</v>
      </c>
      <c r="G48" s="22">
        <f t="shared" ref="G48:G56" si="11">F48</f>
        <v>0</v>
      </c>
      <c r="H48" s="22">
        <f t="shared" si="2"/>
        <v>38978.910000000003</v>
      </c>
    </row>
    <row r="49" spans="1:8" x14ac:dyDescent="0.25">
      <c r="A49" s="20"/>
      <c r="B49" s="21" t="s">
        <v>54</v>
      </c>
      <c r="C49" s="22">
        <v>2780.97</v>
      </c>
      <c r="D49" s="22">
        <v>0</v>
      </c>
      <c r="E49" s="22">
        <f t="shared" si="1"/>
        <v>2780.97</v>
      </c>
      <c r="F49" s="22">
        <v>0</v>
      </c>
      <c r="G49" s="22">
        <f t="shared" si="11"/>
        <v>0</v>
      </c>
      <c r="H49" s="22">
        <f t="shared" si="2"/>
        <v>2780.97</v>
      </c>
    </row>
    <row r="50" spans="1:8" x14ac:dyDescent="0.25">
      <c r="A50" s="20"/>
      <c r="B50" s="21" t="s">
        <v>55</v>
      </c>
      <c r="C50" s="22">
        <v>0</v>
      </c>
      <c r="D50" s="22">
        <v>0</v>
      </c>
      <c r="E50" s="22">
        <f t="shared" si="1"/>
        <v>0</v>
      </c>
      <c r="F50" s="22">
        <v>0</v>
      </c>
      <c r="G50" s="22">
        <f t="shared" si="11"/>
        <v>0</v>
      </c>
      <c r="H50" s="22">
        <f t="shared" si="2"/>
        <v>0</v>
      </c>
    </row>
    <row r="51" spans="1:8" x14ac:dyDescent="0.25">
      <c r="A51" s="20"/>
      <c r="B51" s="21" t="s">
        <v>56</v>
      </c>
      <c r="C51" s="22">
        <v>95647.77</v>
      </c>
      <c r="D51" s="22">
        <v>-5927.4</v>
      </c>
      <c r="E51" s="22">
        <f t="shared" si="1"/>
        <v>89720.37000000001</v>
      </c>
      <c r="F51" s="22">
        <v>0</v>
      </c>
      <c r="G51" s="22">
        <f t="shared" si="11"/>
        <v>0</v>
      </c>
      <c r="H51" s="22">
        <f t="shared" si="2"/>
        <v>89720.37000000001</v>
      </c>
    </row>
    <row r="52" spans="1:8" x14ac:dyDescent="0.25">
      <c r="A52" s="20"/>
      <c r="B52" s="21" t="s">
        <v>57</v>
      </c>
      <c r="C52" s="22">
        <v>0</v>
      </c>
      <c r="D52" s="22">
        <v>0</v>
      </c>
      <c r="E52" s="22">
        <f t="shared" si="1"/>
        <v>0</v>
      </c>
      <c r="F52" s="22">
        <v>0</v>
      </c>
      <c r="G52" s="22">
        <f t="shared" si="11"/>
        <v>0</v>
      </c>
      <c r="H52" s="22">
        <f t="shared" si="2"/>
        <v>0</v>
      </c>
    </row>
    <row r="53" spans="1:8" x14ac:dyDescent="0.25">
      <c r="A53" s="20"/>
      <c r="B53" s="21" t="s">
        <v>58</v>
      </c>
      <c r="C53" s="22">
        <v>3954.57</v>
      </c>
      <c r="D53" s="22">
        <v>97750</v>
      </c>
      <c r="E53" s="22">
        <f t="shared" si="1"/>
        <v>101704.57</v>
      </c>
      <c r="F53" s="22">
        <v>60785</v>
      </c>
      <c r="G53" s="22">
        <f t="shared" si="11"/>
        <v>60785</v>
      </c>
      <c r="H53" s="22">
        <f t="shared" si="2"/>
        <v>40919.570000000007</v>
      </c>
    </row>
    <row r="54" spans="1:8" x14ac:dyDescent="0.25">
      <c r="A54" s="20"/>
      <c r="B54" s="21" t="s">
        <v>59</v>
      </c>
      <c r="C54" s="22">
        <v>0</v>
      </c>
      <c r="D54" s="22">
        <v>0</v>
      </c>
      <c r="E54" s="22">
        <f t="shared" si="1"/>
        <v>0</v>
      </c>
      <c r="F54" s="22">
        <v>0</v>
      </c>
      <c r="G54" s="22">
        <f t="shared" si="11"/>
        <v>0</v>
      </c>
      <c r="H54" s="22">
        <f t="shared" si="2"/>
        <v>0</v>
      </c>
    </row>
    <row r="55" spans="1:8" x14ac:dyDescent="0.25">
      <c r="A55" s="20"/>
      <c r="B55" s="21" t="s">
        <v>60</v>
      </c>
      <c r="C55" s="22">
        <v>0</v>
      </c>
      <c r="D55" s="22">
        <v>0</v>
      </c>
      <c r="E55" s="22">
        <f t="shared" si="1"/>
        <v>0</v>
      </c>
      <c r="F55" s="22">
        <v>0</v>
      </c>
      <c r="G55" s="22">
        <f t="shared" si="11"/>
        <v>0</v>
      </c>
      <c r="H55" s="22">
        <f t="shared" si="2"/>
        <v>0</v>
      </c>
    </row>
    <row r="56" spans="1:8" x14ac:dyDescent="0.25">
      <c r="A56" s="20"/>
      <c r="B56" s="21" t="s">
        <v>61</v>
      </c>
      <c r="C56" s="22">
        <v>0</v>
      </c>
      <c r="D56" s="22">
        <v>0</v>
      </c>
      <c r="E56" s="22">
        <f t="shared" si="1"/>
        <v>0</v>
      </c>
      <c r="F56" s="22">
        <v>0</v>
      </c>
      <c r="G56" s="22">
        <f t="shared" si="11"/>
        <v>0</v>
      </c>
      <c r="H56" s="22">
        <f t="shared" si="2"/>
        <v>0</v>
      </c>
    </row>
    <row r="57" spans="1:8" x14ac:dyDescent="0.25">
      <c r="A57" s="17" t="s">
        <v>62</v>
      </c>
      <c r="B57" s="18"/>
      <c r="C57" s="19">
        <f>SUM(C58:C60)</f>
        <v>3453936.87</v>
      </c>
      <c r="D57" s="19">
        <f>SUM(D58:D60)</f>
        <v>926246.13</v>
      </c>
      <c r="E57" s="19">
        <f t="shared" si="1"/>
        <v>4380183</v>
      </c>
      <c r="F57" s="19">
        <f>SUM(F58:F60)</f>
        <v>2124453.12</v>
      </c>
      <c r="G57" s="19">
        <f t="shared" ref="G57" si="12">SUM(G58:G60)</f>
        <v>2124453.12</v>
      </c>
      <c r="H57" s="19">
        <f>+E57-F57</f>
        <v>2255729.88</v>
      </c>
    </row>
    <row r="58" spans="1:8" x14ac:dyDescent="0.25">
      <c r="A58" s="20"/>
      <c r="B58" s="21" t="s">
        <v>63</v>
      </c>
      <c r="C58" s="22">
        <v>2306436.87</v>
      </c>
      <c r="D58" s="22">
        <v>876246.13</v>
      </c>
      <c r="E58" s="22">
        <f t="shared" si="1"/>
        <v>3182683</v>
      </c>
      <c r="F58" s="22">
        <v>2073453.12</v>
      </c>
      <c r="G58" s="22">
        <f t="shared" ref="G58:G80" si="13">F58</f>
        <v>2073453.12</v>
      </c>
      <c r="H58" s="22">
        <f t="shared" si="2"/>
        <v>1109229.8799999999</v>
      </c>
    </row>
    <row r="59" spans="1:8" x14ac:dyDescent="0.25">
      <c r="A59" s="20"/>
      <c r="B59" s="21" t="s">
        <v>64</v>
      </c>
      <c r="C59" s="22">
        <v>500000.01</v>
      </c>
      <c r="D59" s="22">
        <v>0</v>
      </c>
      <c r="E59" s="22">
        <f t="shared" si="1"/>
        <v>500000.01</v>
      </c>
      <c r="F59" s="22">
        <v>0</v>
      </c>
      <c r="G59" s="22">
        <f t="shared" si="13"/>
        <v>0</v>
      </c>
      <c r="H59" s="22">
        <f t="shared" si="2"/>
        <v>500000.01</v>
      </c>
    </row>
    <row r="60" spans="1:8" x14ac:dyDescent="0.25">
      <c r="A60" s="20"/>
      <c r="B60" s="21" t="s">
        <v>65</v>
      </c>
      <c r="C60" s="22">
        <v>647499.99</v>
      </c>
      <c r="D60" s="22">
        <v>50000</v>
      </c>
      <c r="E60" s="22">
        <f t="shared" si="1"/>
        <v>697499.99</v>
      </c>
      <c r="F60" s="22">
        <v>51000</v>
      </c>
      <c r="G60" s="22">
        <f t="shared" si="13"/>
        <v>51000</v>
      </c>
      <c r="H60" s="22">
        <f t="shared" si="2"/>
        <v>646499.99</v>
      </c>
    </row>
    <row r="61" spans="1:8" x14ac:dyDescent="0.25">
      <c r="A61" s="17" t="s">
        <v>66</v>
      </c>
      <c r="B61" s="18"/>
      <c r="C61" s="19">
        <f>SUM(C62:C68)</f>
        <v>0</v>
      </c>
      <c r="D61" s="19">
        <f>SUM(D62:D68)</f>
        <v>0</v>
      </c>
      <c r="E61" s="19">
        <f t="shared" si="1"/>
        <v>0</v>
      </c>
      <c r="F61" s="19">
        <f t="shared" ref="F61" si="14">SUM(F62:F68)</f>
        <v>0</v>
      </c>
      <c r="G61" s="22">
        <f t="shared" si="13"/>
        <v>0</v>
      </c>
      <c r="H61" s="19">
        <f t="shared" si="2"/>
        <v>0</v>
      </c>
    </row>
    <row r="62" spans="1:8" x14ac:dyDescent="0.25">
      <c r="A62" s="20"/>
      <c r="B62" s="21" t="s">
        <v>67</v>
      </c>
      <c r="C62" s="22"/>
      <c r="D62" s="22"/>
      <c r="E62" s="22">
        <f t="shared" si="1"/>
        <v>0</v>
      </c>
      <c r="F62" s="22"/>
      <c r="G62" s="22">
        <f t="shared" si="13"/>
        <v>0</v>
      </c>
      <c r="H62" s="22">
        <f t="shared" si="2"/>
        <v>0</v>
      </c>
    </row>
    <row r="63" spans="1:8" x14ac:dyDescent="0.25">
      <c r="A63" s="20"/>
      <c r="B63" s="21" t="s">
        <v>68</v>
      </c>
      <c r="C63" s="22">
        <v>0</v>
      </c>
      <c r="D63" s="22">
        <v>0</v>
      </c>
      <c r="E63" s="22">
        <f t="shared" si="1"/>
        <v>0</v>
      </c>
      <c r="F63" s="22">
        <v>0</v>
      </c>
      <c r="G63" s="22">
        <f t="shared" si="13"/>
        <v>0</v>
      </c>
      <c r="H63" s="22">
        <f t="shared" si="2"/>
        <v>0</v>
      </c>
    </row>
    <row r="64" spans="1:8" x14ac:dyDescent="0.25">
      <c r="A64" s="20"/>
      <c r="B64" s="21" t="s">
        <v>69</v>
      </c>
      <c r="C64" s="22">
        <v>0</v>
      </c>
      <c r="D64" s="22">
        <v>0</v>
      </c>
      <c r="E64" s="22">
        <f t="shared" si="1"/>
        <v>0</v>
      </c>
      <c r="F64" s="22">
        <v>0</v>
      </c>
      <c r="G64" s="22">
        <f t="shared" si="13"/>
        <v>0</v>
      </c>
      <c r="H64" s="22">
        <f t="shared" si="2"/>
        <v>0</v>
      </c>
    </row>
    <row r="65" spans="1:11" x14ac:dyDescent="0.25">
      <c r="A65" s="20"/>
      <c r="B65" s="21" t="s">
        <v>70</v>
      </c>
      <c r="C65" s="22">
        <v>0</v>
      </c>
      <c r="D65" s="22">
        <v>0</v>
      </c>
      <c r="E65" s="22">
        <f t="shared" si="1"/>
        <v>0</v>
      </c>
      <c r="F65" s="22">
        <v>0</v>
      </c>
      <c r="G65" s="22">
        <f t="shared" si="13"/>
        <v>0</v>
      </c>
      <c r="H65" s="22">
        <f t="shared" si="2"/>
        <v>0</v>
      </c>
    </row>
    <row r="66" spans="1:11" x14ac:dyDescent="0.25">
      <c r="A66" s="20"/>
      <c r="B66" s="21" t="s">
        <v>71</v>
      </c>
      <c r="C66" s="22">
        <v>0</v>
      </c>
      <c r="D66" s="22">
        <v>0</v>
      </c>
      <c r="E66" s="22">
        <f t="shared" si="1"/>
        <v>0</v>
      </c>
      <c r="F66" s="22">
        <v>0</v>
      </c>
      <c r="G66" s="22">
        <f t="shared" si="13"/>
        <v>0</v>
      </c>
      <c r="H66" s="22">
        <f t="shared" si="2"/>
        <v>0</v>
      </c>
    </row>
    <row r="67" spans="1:11" x14ac:dyDescent="0.25">
      <c r="A67" s="20"/>
      <c r="B67" s="21" t="s">
        <v>72</v>
      </c>
      <c r="C67" s="22">
        <v>0</v>
      </c>
      <c r="D67" s="22">
        <v>0</v>
      </c>
      <c r="E67" s="22">
        <f t="shared" si="1"/>
        <v>0</v>
      </c>
      <c r="F67" s="22">
        <v>0</v>
      </c>
      <c r="G67" s="22">
        <f t="shared" si="13"/>
        <v>0</v>
      </c>
      <c r="H67" s="22">
        <f t="shared" si="2"/>
        <v>0</v>
      </c>
    </row>
    <row r="68" spans="1:11" x14ac:dyDescent="0.25">
      <c r="A68" s="20"/>
      <c r="B68" s="21" t="s">
        <v>73</v>
      </c>
      <c r="C68" s="22">
        <v>0</v>
      </c>
      <c r="D68" s="22">
        <v>0</v>
      </c>
      <c r="E68" s="22">
        <f t="shared" si="1"/>
        <v>0</v>
      </c>
      <c r="F68" s="22">
        <v>0</v>
      </c>
      <c r="G68" s="22">
        <f t="shared" si="13"/>
        <v>0</v>
      </c>
      <c r="H68" s="22">
        <f t="shared" si="2"/>
        <v>0</v>
      </c>
    </row>
    <row r="69" spans="1:11" x14ac:dyDescent="0.25">
      <c r="A69" s="24" t="s">
        <v>74</v>
      </c>
      <c r="B69" s="25"/>
      <c r="C69" s="22">
        <v>0</v>
      </c>
      <c r="D69" s="22">
        <v>0</v>
      </c>
      <c r="E69" s="19">
        <f t="shared" si="1"/>
        <v>0</v>
      </c>
      <c r="F69" s="22">
        <v>0</v>
      </c>
      <c r="G69" s="22">
        <f t="shared" si="13"/>
        <v>0</v>
      </c>
      <c r="H69" s="19">
        <f t="shared" si="2"/>
        <v>0</v>
      </c>
    </row>
    <row r="70" spans="1:11" x14ac:dyDescent="0.25">
      <c r="A70" s="20"/>
      <c r="B70" s="21" t="s">
        <v>75</v>
      </c>
      <c r="C70" s="22">
        <v>0</v>
      </c>
      <c r="D70" s="22">
        <v>0</v>
      </c>
      <c r="E70" s="22">
        <f t="shared" si="1"/>
        <v>0</v>
      </c>
      <c r="F70" s="22">
        <v>0</v>
      </c>
      <c r="G70" s="22">
        <f t="shared" si="13"/>
        <v>0</v>
      </c>
      <c r="H70" s="22">
        <f t="shared" si="2"/>
        <v>0</v>
      </c>
    </row>
    <row r="71" spans="1:11" x14ac:dyDescent="0.25">
      <c r="A71" s="20"/>
      <c r="B71" s="21" t="s">
        <v>76</v>
      </c>
      <c r="C71" s="22">
        <v>0</v>
      </c>
      <c r="D71" s="22">
        <v>0</v>
      </c>
      <c r="E71" s="22">
        <f t="shared" si="1"/>
        <v>0</v>
      </c>
      <c r="F71" s="22">
        <v>0</v>
      </c>
      <c r="G71" s="22">
        <f t="shared" si="13"/>
        <v>0</v>
      </c>
      <c r="H71" s="22">
        <f t="shared" si="2"/>
        <v>0</v>
      </c>
    </row>
    <row r="72" spans="1:11" x14ac:dyDescent="0.25">
      <c r="A72" s="20"/>
      <c r="B72" s="21" t="s">
        <v>77</v>
      </c>
      <c r="C72" s="22">
        <v>0</v>
      </c>
      <c r="D72" s="22">
        <v>0</v>
      </c>
      <c r="E72" s="22">
        <f t="shared" si="1"/>
        <v>0</v>
      </c>
      <c r="F72" s="22">
        <v>0</v>
      </c>
      <c r="G72" s="22">
        <f t="shared" si="13"/>
        <v>0</v>
      </c>
      <c r="H72" s="22">
        <f t="shared" si="2"/>
        <v>0</v>
      </c>
    </row>
    <row r="73" spans="1:11" x14ac:dyDescent="0.25">
      <c r="A73" s="17" t="s">
        <v>78</v>
      </c>
      <c r="B73" s="18"/>
      <c r="C73" s="22">
        <v>0</v>
      </c>
      <c r="D73" s="22">
        <v>0</v>
      </c>
      <c r="E73" s="19">
        <f t="shared" si="1"/>
        <v>0</v>
      </c>
      <c r="F73" s="22">
        <v>0</v>
      </c>
      <c r="G73" s="22">
        <f t="shared" si="13"/>
        <v>0</v>
      </c>
      <c r="H73" s="19">
        <f t="shared" si="2"/>
        <v>0</v>
      </c>
    </row>
    <row r="74" spans="1:11" x14ac:dyDescent="0.25">
      <c r="A74" s="20"/>
      <c r="B74" s="21" t="s">
        <v>79</v>
      </c>
      <c r="C74" s="22">
        <v>0</v>
      </c>
      <c r="D74" s="22">
        <v>0</v>
      </c>
      <c r="E74" s="22">
        <f t="shared" ref="E74:E80" si="15">+C74+D74</f>
        <v>0</v>
      </c>
      <c r="F74" s="22">
        <v>0</v>
      </c>
      <c r="G74" s="22">
        <f t="shared" si="13"/>
        <v>0</v>
      </c>
      <c r="H74" s="22">
        <f t="shared" ref="H74:H80" si="16">+E74-F74</f>
        <v>0</v>
      </c>
    </row>
    <row r="75" spans="1:11" x14ac:dyDescent="0.25">
      <c r="A75" s="20"/>
      <c r="B75" s="21" t="s">
        <v>80</v>
      </c>
      <c r="C75" s="22">
        <v>0</v>
      </c>
      <c r="D75" s="22">
        <v>0</v>
      </c>
      <c r="E75" s="22">
        <f t="shared" si="15"/>
        <v>0</v>
      </c>
      <c r="F75" s="22">
        <v>0</v>
      </c>
      <c r="G75" s="22">
        <f t="shared" si="13"/>
        <v>0</v>
      </c>
      <c r="H75" s="22">
        <f t="shared" si="16"/>
        <v>0</v>
      </c>
    </row>
    <row r="76" spans="1:11" x14ac:dyDescent="0.25">
      <c r="A76" s="20"/>
      <c r="B76" s="21" t="s">
        <v>81</v>
      </c>
      <c r="C76" s="22">
        <v>0</v>
      </c>
      <c r="D76" s="22">
        <v>0</v>
      </c>
      <c r="E76" s="22">
        <f t="shared" si="15"/>
        <v>0</v>
      </c>
      <c r="F76" s="22">
        <v>0</v>
      </c>
      <c r="G76" s="22">
        <f t="shared" si="13"/>
        <v>0</v>
      </c>
      <c r="H76" s="22">
        <f t="shared" si="16"/>
        <v>0</v>
      </c>
    </row>
    <row r="77" spans="1:11" x14ac:dyDescent="0.25">
      <c r="A77" s="20"/>
      <c r="B77" s="21" t="s">
        <v>82</v>
      </c>
      <c r="C77" s="22">
        <v>0</v>
      </c>
      <c r="D77" s="22">
        <v>0</v>
      </c>
      <c r="E77" s="22">
        <f t="shared" si="15"/>
        <v>0</v>
      </c>
      <c r="F77" s="22">
        <v>0</v>
      </c>
      <c r="G77" s="22">
        <f t="shared" si="13"/>
        <v>0</v>
      </c>
      <c r="H77" s="22">
        <f t="shared" si="16"/>
        <v>0</v>
      </c>
    </row>
    <row r="78" spans="1:11" x14ac:dyDescent="0.25">
      <c r="A78" s="20"/>
      <c r="B78" s="21" t="s">
        <v>83</v>
      </c>
      <c r="C78" s="22">
        <v>0</v>
      </c>
      <c r="D78" s="22">
        <v>0</v>
      </c>
      <c r="E78" s="22">
        <f t="shared" si="15"/>
        <v>0</v>
      </c>
      <c r="F78" s="22">
        <v>0</v>
      </c>
      <c r="G78" s="22">
        <f t="shared" si="13"/>
        <v>0</v>
      </c>
      <c r="H78" s="22">
        <f t="shared" si="16"/>
        <v>0</v>
      </c>
    </row>
    <row r="79" spans="1:11" x14ac:dyDescent="0.25">
      <c r="A79" s="20"/>
      <c r="B79" s="21" t="s">
        <v>84</v>
      </c>
      <c r="C79" s="22">
        <v>0</v>
      </c>
      <c r="D79" s="22">
        <v>0</v>
      </c>
      <c r="E79" s="22">
        <f t="shared" si="15"/>
        <v>0</v>
      </c>
      <c r="F79" s="22">
        <v>0</v>
      </c>
      <c r="G79" s="22">
        <f t="shared" si="13"/>
        <v>0</v>
      </c>
      <c r="H79" s="22">
        <f t="shared" si="16"/>
        <v>0</v>
      </c>
      <c r="K79" t="s">
        <v>85</v>
      </c>
    </row>
    <row r="80" spans="1:11" x14ac:dyDescent="0.25">
      <c r="A80" s="20"/>
      <c r="B80" s="21" t="s">
        <v>86</v>
      </c>
      <c r="C80" s="22">
        <v>0</v>
      </c>
      <c r="D80" s="22">
        <v>0</v>
      </c>
      <c r="E80" s="22">
        <f t="shared" si="15"/>
        <v>0</v>
      </c>
      <c r="F80" s="22">
        <v>0</v>
      </c>
      <c r="G80" s="22">
        <f t="shared" si="13"/>
        <v>0</v>
      </c>
      <c r="H80" s="22">
        <f t="shared" si="16"/>
        <v>0</v>
      </c>
    </row>
    <row r="81" spans="1:8" s="29" customFormat="1" x14ac:dyDescent="0.25">
      <c r="A81" s="26"/>
      <c r="B81" s="27" t="s">
        <v>87</v>
      </c>
      <c r="C81" s="28">
        <f>+C9+C17+C27+C37+C47+C57</f>
        <v>11299671.060000001</v>
      </c>
      <c r="D81" s="28">
        <f t="shared" ref="D81:H81" si="17">+D9+D17+D27+D37+D47+D57+D61+D69+D73</f>
        <v>2987004.3500000006</v>
      </c>
      <c r="E81" s="28">
        <f t="shared" si="17"/>
        <v>14286675.41</v>
      </c>
      <c r="F81" s="28">
        <f t="shared" si="17"/>
        <v>9808972</v>
      </c>
      <c r="G81" s="28">
        <f t="shared" si="17"/>
        <v>9782742.8000000007</v>
      </c>
      <c r="H81" s="28">
        <f t="shared" si="17"/>
        <v>4477703.41</v>
      </c>
    </row>
    <row r="82" spans="1:8" x14ac:dyDescent="0.25">
      <c r="A82" s="30" t="s">
        <v>88</v>
      </c>
    </row>
    <row r="83" spans="1:8" ht="15.75" x14ac:dyDescent="0.25">
      <c r="B83" s="31"/>
      <c r="C83" s="32"/>
      <c r="D83" s="32" t="e">
        <f>IF(#REF!=#REF!," ","ERROR")</f>
        <v>#REF!</v>
      </c>
      <c r="E83" s="32"/>
      <c r="F83" s="32"/>
      <c r="G83" s="32"/>
      <c r="H83" s="33" t="e">
        <f>IF(#REF!=#REF!," ","IGUAL")</f>
        <v>#REF!</v>
      </c>
    </row>
    <row r="84" spans="1:8" x14ac:dyDescent="0.25">
      <c r="B84" s="34"/>
      <c r="C84" s="34"/>
      <c r="D84" s="34"/>
      <c r="E84" s="34"/>
      <c r="F84" s="34"/>
      <c r="G84" s="34"/>
      <c r="H84" s="34"/>
    </row>
    <row r="85" spans="1:8" x14ac:dyDescent="0.25">
      <c r="B85" s="34"/>
      <c r="C85" s="34"/>
      <c r="D85" s="34"/>
      <c r="E85" s="34"/>
      <c r="F85" s="34"/>
      <c r="G85" s="34"/>
      <c r="H85" s="34"/>
    </row>
    <row r="87" spans="1:8" x14ac:dyDescent="0.25">
      <c r="B87" s="35"/>
      <c r="C87" s="36"/>
      <c r="D87" s="37"/>
      <c r="E87" s="38"/>
      <c r="F87" s="39"/>
      <c r="G87" s="39"/>
      <c r="H87" s="40"/>
    </row>
    <row r="88" spans="1:8" x14ac:dyDescent="0.25">
      <c r="A88" s="41"/>
      <c r="B88" s="42" t="s">
        <v>89</v>
      </c>
      <c r="C88" s="42"/>
      <c r="D88" s="37"/>
      <c r="E88" s="37"/>
      <c r="F88" s="42"/>
      <c r="G88" s="42"/>
    </row>
    <row r="89" spans="1:8" x14ac:dyDescent="0.25">
      <c r="A89" s="41"/>
      <c r="B89" s="42"/>
      <c r="C89" s="42"/>
      <c r="D89" s="37"/>
      <c r="E89" s="37"/>
      <c r="F89" s="42"/>
      <c r="G89" s="42"/>
    </row>
    <row r="90" spans="1:8" x14ac:dyDescent="0.25">
      <c r="B90" s="43"/>
      <c r="C90" s="43"/>
      <c r="D90" s="44"/>
      <c r="E90" s="44"/>
      <c r="F90" s="43"/>
      <c r="G90" s="43"/>
    </row>
    <row r="92" spans="1:8" x14ac:dyDescent="0.25">
      <c r="B92" s="36" t="s">
        <v>90</v>
      </c>
      <c r="E92" s="36" t="s">
        <v>91</v>
      </c>
      <c r="F92" s="45"/>
      <c r="G92" s="45"/>
      <c r="H92" s="45"/>
    </row>
    <row r="93" spans="1:8" x14ac:dyDescent="0.25">
      <c r="A93" s="41"/>
      <c r="B93" s="46" t="s">
        <v>92</v>
      </c>
    </row>
    <row r="94" spans="1:8" x14ac:dyDescent="0.25">
      <c r="A94" s="41"/>
      <c r="B94" s="46"/>
    </row>
    <row r="97" spans="1:5" x14ac:dyDescent="0.25">
      <c r="C97" s="45"/>
      <c r="D97" s="45"/>
      <c r="E97" s="45"/>
    </row>
    <row r="98" spans="1:5" x14ac:dyDescent="0.25">
      <c r="B98" s="35"/>
      <c r="C98" s="36"/>
      <c r="D98" s="36"/>
      <c r="E98" s="36"/>
    </row>
    <row r="99" spans="1:5" x14ac:dyDescent="0.25">
      <c r="A99" s="41"/>
      <c r="B99" s="46" t="s">
        <v>93</v>
      </c>
    </row>
  </sheetData>
  <mergeCells count="19">
    <mergeCell ref="A61:B61"/>
    <mergeCell ref="A69:B69"/>
    <mergeCell ref="A73:B73"/>
    <mergeCell ref="F87:G87"/>
    <mergeCell ref="B90:C90"/>
    <mergeCell ref="F90:G90"/>
    <mergeCell ref="A9:B9"/>
    <mergeCell ref="A17:B17"/>
    <mergeCell ref="A27:B27"/>
    <mergeCell ref="A37:B37"/>
    <mergeCell ref="A47:B47"/>
    <mergeCell ref="A57:B57"/>
    <mergeCell ref="A1:H1"/>
    <mergeCell ref="A2:H2"/>
    <mergeCell ref="A3:H3"/>
    <mergeCell ref="A4:H4"/>
    <mergeCell ref="A6:B8"/>
    <mergeCell ref="C6:G6"/>
    <mergeCell ref="H6:H7"/>
  </mergeCells>
  <pageMargins left="0.31496062992125984" right="0.31496062992125984" top="0.74803149606299213" bottom="0.74803149606299213" header="0.31496062992125984" footer="0.31496062992125984"/>
  <pageSetup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EAECOG acum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SECRETARIA TECNICA</dc:creator>
  <cp:lastModifiedBy>SECRETARIA TECNICA</cp:lastModifiedBy>
  <dcterms:created xsi:type="dcterms:W3CDTF">2017-05-17T16:25:14Z</dcterms:created>
  <dcterms:modified xsi:type="dcterms:W3CDTF">2017-05-17T16:26:25Z</dcterms:modified>
</cp:coreProperties>
</file>