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1715" windowHeight="9270"/>
  </bookViews>
  <sheets>
    <sheet name="EAIFF acum" sheetId="1" r:id="rId1"/>
  </sheets>
  <calcPr calcId="144525"/>
</workbook>
</file>

<file path=xl/calcChain.xml><?xml version="1.0" encoding="utf-8"?>
<calcChain xmlns="http://schemas.openxmlformats.org/spreadsheetml/2006/main">
  <c r="I27" i="1" l="1"/>
  <c r="F27" i="1"/>
  <c r="I26" i="1"/>
  <c r="H26" i="1"/>
  <c r="G26" i="1"/>
  <c r="F26" i="1"/>
  <c r="E26" i="1"/>
  <c r="D26" i="1"/>
  <c r="G23" i="1"/>
  <c r="H23" i="1" s="1"/>
  <c r="F23" i="1"/>
  <c r="I22" i="1"/>
  <c r="F22" i="1"/>
  <c r="G21" i="1"/>
  <c r="F21" i="1"/>
  <c r="E21" i="1"/>
  <c r="D21" i="1"/>
  <c r="I19" i="1"/>
  <c r="F19" i="1"/>
  <c r="I18" i="1"/>
  <c r="F18" i="1"/>
  <c r="I17" i="1"/>
  <c r="H17" i="1"/>
  <c r="I16" i="1"/>
  <c r="H16" i="1"/>
  <c r="F16" i="1"/>
  <c r="D16" i="1"/>
  <c r="G15" i="1"/>
  <c r="H15" i="1" s="1"/>
  <c r="I15" i="1" s="1"/>
  <c r="E15" i="1"/>
  <c r="D15" i="1"/>
  <c r="F15" i="1" s="1"/>
  <c r="I14" i="1"/>
  <c r="H14" i="1"/>
  <c r="I13" i="1"/>
  <c r="H13" i="1"/>
  <c r="F13" i="1"/>
  <c r="D13" i="1"/>
  <c r="G12" i="1"/>
  <c r="H12" i="1" s="1"/>
  <c r="I12" i="1" s="1"/>
  <c r="E12" i="1"/>
  <c r="E8" i="1" s="1"/>
  <c r="E29" i="1" s="1"/>
  <c r="D12" i="1"/>
  <c r="F12" i="1" s="1"/>
  <c r="I11" i="1"/>
  <c r="H11" i="1"/>
  <c r="F11" i="1"/>
  <c r="D11" i="1"/>
  <c r="G10" i="1"/>
  <c r="H10" i="1" s="1"/>
  <c r="H9" i="1"/>
  <c r="I9" i="1" s="1"/>
  <c r="D9" i="1"/>
  <c r="F9" i="1" s="1"/>
  <c r="F8" i="1" s="1"/>
  <c r="F29" i="1" s="1"/>
  <c r="D8" i="1"/>
  <c r="D29" i="1" s="1"/>
  <c r="H8" i="1" l="1"/>
  <c r="I10" i="1"/>
  <c r="I8" i="1" s="1"/>
  <c r="I29" i="1" s="1"/>
  <c r="I23" i="1"/>
  <c r="H21" i="1"/>
  <c r="I21" i="1" s="1"/>
  <c r="G8" i="1"/>
  <c r="G29" i="1" s="1"/>
  <c r="H29" i="1" l="1"/>
</calcChain>
</file>

<file path=xl/sharedStrings.xml><?xml version="1.0" encoding="utf-8"?>
<sst xmlns="http://schemas.openxmlformats.org/spreadsheetml/2006/main" count="46" uniqueCount="42">
  <si>
    <t>MUNICIPIO DE GENERAL CEPEDA, COAHUILA</t>
  </si>
  <si>
    <t>Estado Analítico de Ingresos</t>
  </si>
  <si>
    <t>Del 1 de enero al 31 de marzo del 2017</t>
  </si>
  <si>
    <t xml:space="preserve"> Estado Analitico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</si>
  <si>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</si>
  <si>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</si>
  <si>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</si>
  <si>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</si>
  <si>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</si>
  <si>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</si>
  <si>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</si>
  <si>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</si>
  <si>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</si>
  <si>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</si>
  <si>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</si>
  <si>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</si>
  <si>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</si>
  <si>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</si>
  <si>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</si>
  <si>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</si>
  <si>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</si>
  <si>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</si>
  <si>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</si>
  <si>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</si>
  <si>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</si>
  <si>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</si>
  <si>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</si>
  <si>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</si>
  <si>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</si>
  <si>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</si>
  <si>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</si>
  <si>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</si>
  <si>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</si>
  <si>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excedentes¹</t>
  </si>
  <si>
    <t>¹ Los ingresos excedentes se presentan para efectos de cumplimiento de la Ley General de Contabilidad Gubernamental y el importe reflejado debe ser siempre mayor a cero</t>
  </si>
  <si>
    <t>___________________________________________</t>
  </si>
  <si>
    <t>_______________________________________________</t>
  </si>
  <si>
    <t xml:space="preserve">                                              C. RODOLFO ZAMORA RODRIGUEZ                                                                                           DRA. LUZ MIREYA RENTERIA AMAYA</t>
  </si>
  <si>
    <t>______________________________________________</t>
  </si>
  <si>
    <t xml:space="preserve">                                             ING. RAUL HIGINIO MURO MEDINA                                                                                     LIC. MAYRA VERONICA RAMOS RODRIGUEZ</t>
  </si>
  <si>
    <t xml:space="preserve">              _________________________________________________</t>
  </si>
  <si>
    <t xml:space="preserve">                                             C. IMELDA MARINES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</si>
</sst>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8"/>
      <color indexed="8"/>
      <name val="Arial"/>
      <family val="2"/>
    </font>
    <font>
      <b/>
      <sz val="8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5" fillId="0" borderId="0"/>
    <xf numFmtId="43" fontId="16" fillId="0" borderId="0" applyFont="0" applyFill="0" applyBorder="0" applyAlignment="0" applyProtection="0"/>
    <xf numFmtId="0" fontId="15" fillId="0" borderId="0"/>
    <xf numFmtId="0" fontId="17" fillId="0" borderId="0">
      <alignment vertical="top"/>
    </xf>
    <xf numFmtId="0" fontId="15" fillId="0" borderId="0"/>
    <xf numFmtId="0" fontId="15" fillId="0" borderId="0"/>
    <xf numFmtId="0" fontId="17" fillId="0" borderId="0">
      <alignment vertical="top"/>
    </xf>
  </cellStyleXfs>
  <cellXfs count="6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0" xfId="0" applyFont="1" applyFill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3" borderId="0" xfId="2" applyFont="1" applyFill="1"/>
    <xf numFmtId="0" fontId="4" fillId="3" borderId="0" xfId="2" applyFont="1" applyFill="1" applyAlignment="1">
      <alignment horizontal="center"/>
    </xf>
    <xf numFmtId="37" fontId="5" fillId="2" borderId="9" xfId="2" applyNumberFormat="1" applyFont="1" applyFill="1" applyBorder="1" applyAlignment="1">
      <alignment horizontal="center" vertical="center" wrapText="1"/>
    </xf>
    <xf numFmtId="37" fontId="6" fillId="2" borderId="9" xfId="2" applyNumberFormat="1" applyFont="1" applyFill="1" applyBorder="1" applyAlignment="1">
      <alignment horizontal="center" vertical="center"/>
    </xf>
    <xf numFmtId="37" fontId="6" fillId="2" borderId="9" xfId="2" applyNumberFormat="1" applyFont="1" applyFill="1" applyBorder="1" applyAlignment="1">
      <alignment horizontal="center" vertical="center" wrapText="1"/>
    </xf>
    <xf numFmtId="37" fontId="6" fillId="2" borderId="9" xfId="2" applyNumberFormat="1" applyFont="1" applyFill="1" applyBorder="1" applyAlignment="1">
      <alignment horizontal="center" vertical="center"/>
    </xf>
    <xf numFmtId="37" fontId="6" fillId="2" borderId="9" xfId="2" applyNumberFormat="1" applyFont="1" applyFill="1" applyBorder="1" applyAlignment="1">
      <alignment horizontal="center" wrapText="1"/>
    </xf>
    <xf numFmtId="0" fontId="7" fillId="3" borderId="4" xfId="2" applyFont="1" applyFill="1" applyBorder="1" applyAlignment="1">
      <alignment horizontal="left"/>
    </xf>
    <xf numFmtId="0" fontId="7" fillId="3" borderId="0" xfId="2" applyFont="1" applyFill="1" applyBorder="1" applyAlignment="1">
      <alignment horizontal="left"/>
    </xf>
    <xf numFmtId="0" fontId="3" fillId="3" borderId="5" xfId="0" applyFont="1" applyFill="1" applyBorder="1"/>
    <xf numFmtId="4" fontId="7" fillId="3" borderId="3" xfId="2" applyNumberFormat="1" applyFont="1" applyFill="1" applyBorder="1" applyAlignment="1">
      <alignment horizontal="right"/>
    </xf>
    <xf numFmtId="4" fontId="8" fillId="3" borderId="10" xfId="1" applyNumberFormat="1" applyFont="1" applyFill="1" applyBorder="1" applyAlignment="1">
      <alignment vertical="center" wrapText="1"/>
    </xf>
    <xf numFmtId="0" fontId="9" fillId="3" borderId="4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4" fontId="10" fillId="0" borderId="10" xfId="1" applyNumberFormat="1" applyFont="1" applyFill="1" applyBorder="1" applyAlignment="1">
      <alignment vertical="center" wrapText="1"/>
    </xf>
    <xf numFmtId="4" fontId="10" fillId="3" borderId="10" xfId="1" applyNumberFormat="1" applyFont="1" applyFill="1" applyBorder="1" applyAlignment="1">
      <alignment vertical="center" wrapText="1"/>
    </xf>
    <xf numFmtId="0" fontId="3" fillId="3" borderId="0" xfId="0" applyFont="1" applyFill="1" applyBorder="1"/>
    <xf numFmtId="0" fontId="10" fillId="3" borderId="5" xfId="0" applyFont="1" applyFill="1" applyBorder="1" applyAlignment="1">
      <alignment vertical="center" wrapText="1"/>
    </xf>
    <xf numFmtId="0" fontId="3" fillId="0" borderId="0" xfId="0" applyFont="1"/>
    <xf numFmtId="4" fontId="3" fillId="0" borderId="0" xfId="0" applyNumberFormat="1" applyFont="1"/>
    <xf numFmtId="4" fontId="9" fillId="3" borderId="10" xfId="1" applyNumberFormat="1" applyFont="1" applyFill="1" applyBorder="1" applyAlignment="1">
      <alignment horizontal="center"/>
    </xf>
    <xf numFmtId="0" fontId="7" fillId="3" borderId="4" xfId="2" applyFont="1" applyFill="1" applyBorder="1" applyAlignment="1">
      <alignment horizontal="center" vertical="center"/>
    </xf>
    <xf numFmtId="0" fontId="4" fillId="3" borderId="0" xfId="0" applyFont="1" applyFill="1" applyBorder="1"/>
    <xf numFmtId="0" fontId="4" fillId="3" borderId="5" xfId="0" applyFont="1" applyFill="1" applyBorder="1"/>
    <xf numFmtId="4" fontId="7" fillId="3" borderId="10" xfId="1" applyNumberFormat="1" applyFont="1" applyFill="1" applyBorder="1" applyAlignment="1">
      <alignment horizontal="center"/>
    </xf>
    <xf numFmtId="0" fontId="4" fillId="3" borderId="0" xfId="0" applyFont="1" applyFill="1"/>
    <xf numFmtId="0" fontId="4" fillId="0" borderId="0" xfId="0" applyFont="1"/>
    <xf numFmtId="0" fontId="9" fillId="3" borderId="0" xfId="2" applyFont="1" applyFill="1" applyBorder="1" applyAlignment="1">
      <alignment horizontal="center" vertical="center"/>
    </xf>
    <xf numFmtId="0" fontId="9" fillId="3" borderId="5" xfId="2" applyFont="1" applyFill="1" applyBorder="1" applyAlignment="1">
      <alignment wrapText="1"/>
    </xf>
    <xf numFmtId="4" fontId="9" fillId="3" borderId="11" xfId="1" applyNumberFormat="1" applyFont="1" applyFill="1" applyBorder="1" applyAlignment="1">
      <alignment horizontal="center"/>
    </xf>
    <xf numFmtId="0" fontId="7" fillId="3" borderId="12" xfId="2" applyFont="1" applyFill="1" applyBorder="1" applyAlignment="1">
      <alignment horizontal="centerContinuous"/>
    </xf>
    <xf numFmtId="0" fontId="7" fillId="3" borderId="13" xfId="2" applyFont="1" applyFill="1" applyBorder="1" applyAlignment="1">
      <alignment horizontal="centerContinuous"/>
    </xf>
    <xf numFmtId="0" fontId="7" fillId="3" borderId="14" xfId="2" applyFont="1" applyFill="1" applyBorder="1" applyAlignment="1">
      <alignment horizontal="left" wrapText="1" indent="1"/>
    </xf>
    <xf numFmtId="4" fontId="10" fillId="3" borderId="14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4" fontId="7" fillId="3" borderId="9" xfId="1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vertical="top" wrapText="1"/>
    </xf>
    <xf numFmtId="4" fontId="11" fillId="3" borderId="2" xfId="1" applyNumberFormat="1" applyFont="1" applyFill="1" applyBorder="1" applyAlignment="1">
      <alignment vertical="top" wrapText="1"/>
    </xf>
    <xf numFmtId="4" fontId="12" fillId="0" borderId="9" xfId="1" applyNumberFormat="1" applyFont="1" applyBorder="1" applyAlignment="1">
      <alignment horizontal="center" vertical="top" wrapText="1"/>
    </xf>
    <xf numFmtId="0" fontId="13" fillId="3" borderId="0" xfId="0" applyFont="1" applyFill="1" applyBorder="1" applyAlignment="1" applyProtection="1">
      <alignment horizontal="left" vertical="top"/>
    </xf>
    <xf numFmtId="0" fontId="13" fillId="3" borderId="0" xfId="0" applyFont="1" applyFill="1" applyBorder="1" applyAlignment="1" applyProtection="1">
      <alignment horizontal="center"/>
      <protection locked="0"/>
    </xf>
    <xf numFmtId="43" fontId="13" fillId="3" borderId="0" xfId="1" applyFont="1" applyFill="1" applyBorder="1" applyProtection="1"/>
    <xf numFmtId="0" fontId="14" fillId="3" borderId="0" xfId="0" applyFont="1" applyFill="1" applyBorder="1" applyProtection="1"/>
    <xf numFmtId="0" fontId="13" fillId="3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/>
    <xf numFmtId="0" fontId="14" fillId="3" borderId="0" xfId="0" applyFont="1" applyFill="1" applyBorder="1" applyAlignment="1" applyProtection="1">
      <protection locked="0"/>
    </xf>
    <xf numFmtId="0" fontId="13" fillId="3" borderId="0" xfId="0" applyFont="1" applyFill="1" applyBorder="1" applyAlignment="1" applyProtection="1">
      <alignment horizontal="center" vertical="top" wrapText="1"/>
      <protection locked="0"/>
    </xf>
    <xf numFmtId="43" fontId="13" fillId="3" borderId="0" xfId="1" applyFont="1" applyFill="1" applyBorder="1" applyAlignment="1" applyProtection="1">
      <alignment vertical="top"/>
    </xf>
    <xf numFmtId="0" fontId="13" fillId="3" borderId="0" xfId="0" applyFont="1" applyFill="1" applyBorder="1" applyAlignment="1" applyProtection="1">
      <protection locked="0"/>
    </xf>
    <xf numFmtId="0" fontId="14" fillId="0" borderId="0" xfId="0" applyFont="1"/>
  </cellXfs>
  <cellStyles count="10">
    <cellStyle name="=C:\WINNT\SYSTEM32\COMMAND.COM" xfId="3"/>
    <cellStyle name="Millares" xfId="1" builtinId="3"/>
    <cellStyle name="Millares 2" xfId="4"/>
    <cellStyle name="Normal" xfId="0" builtinId="0"/>
    <cellStyle name="Normal 2" xfId="5"/>
    <cellStyle name="Normal 2 2" xfId="6"/>
    <cellStyle name="Normal 2 2 2" xfId="7"/>
    <cellStyle name="Normal 2 2 3" xfId="8"/>
    <cellStyle name="Normal 2 3" xfId="9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L45"/>
  <sheetViews>
    <sheetView tabSelected="1" workbookViewId="0">
      <selection activeCell="G29" sqref="G29"/>
    </sheetView>
  </sheetViews>
  <sheetFormatPr baseColWidth="10" defaultRowHeight="11.25" x14ac:dyDescent="0.2"/>
  <cols>
    <col min="1" max="2" width="3.7109375" style="30" customWidth="1"/>
    <col min="3" max="3" width="37.85546875" style="30" customWidth="1"/>
    <col min="4" max="4" width="16" style="30" customWidth="1"/>
    <col min="5" max="5" width="15.28515625" style="30" customWidth="1"/>
    <col min="6" max="6" width="14.85546875" style="30" customWidth="1"/>
    <col min="7" max="7" width="14.5703125" style="30" customWidth="1"/>
    <col min="8" max="8" width="14.28515625" style="30" customWidth="1"/>
    <col min="9" max="9" width="11.5703125" style="30" customWidth="1"/>
    <col min="10" max="10" width="2" style="4" customWidth="1"/>
    <col min="11" max="16384" width="11.42578125" style="30"/>
  </cols>
  <sheetData>
    <row r="1" spans="1:9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0.25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ht="20.25" x14ac:dyDescent="0.3">
      <c r="A3" s="8" t="s">
        <v>2</v>
      </c>
      <c r="B3" s="9"/>
      <c r="C3" s="9"/>
      <c r="D3" s="9"/>
      <c r="E3" s="9"/>
      <c r="F3" s="9"/>
      <c r="G3" s="9"/>
      <c r="H3" s="9"/>
      <c r="I3" s="10"/>
    </row>
    <row r="4" spans="1:9" x14ac:dyDescent="0.2">
      <c r="A4" s="11"/>
      <c r="B4" s="11"/>
      <c r="C4" s="11"/>
      <c r="D4" s="12"/>
      <c r="E4" s="12"/>
      <c r="F4" s="12"/>
      <c r="G4" s="12"/>
      <c r="H4" s="12"/>
      <c r="I4" s="12"/>
    </row>
    <row r="5" spans="1:9" x14ac:dyDescent="0.2">
      <c r="A5" s="13" t="s">
        <v>3</v>
      </c>
      <c r="B5" s="13"/>
      <c r="C5" s="13"/>
      <c r="D5" s="14" t="s">
        <v>4</v>
      </c>
      <c r="E5" s="14"/>
      <c r="F5" s="14"/>
      <c r="G5" s="14"/>
      <c r="H5" s="14"/>
      <c r="I5" s="15" t="s">
        <v>5</v>
      </c>
    </row>
    <row r="6" spans="1:9" ht="22.5" x14ac:dyDescent="0.2">
      <c r="A6" s="13"/>
      <c r="B6" s="13"/>
      <c r="C6" s="13"/>
      <c r="D6" s="16" t="s">
        <v>6</v>
      </c>
      <c r="E6" s="17" t="s">
        <v>7</v>
      </c>
      <c r="F6" s="16" t="s">
        <v>8</v>
      </c>
      <c r="G6" s="16" t="s">
        <v>9</v>
      </c>
      <c r="H6" s="16" t="s">
        <v>10</v>
      </c>
      <c r="I6" s="15"/>
    </row>
    <row r="7" spans="1:9" x14ac:dyDescent="0.2">
      <c r="A7" s="13"/>
      <c r="B7" s="13"/>
      <c r="C7" s="13"/>
      <c r="D7" s="16" t="s">
        <v>11</v>
      </c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</row>
    <row r="8" spans="1:9" x14ac:dyDescent="0.2">
      <c r="A8" s="18" t="s">
        <v>17</v>
      </c>
      <c r="B8" s="19"/>
      <c r="C8" s="20"/>
      <c r="D8" s="21">
        <f>D9+D11+D12+D15+D18+D19</f>
        <v>11299670.75</v>
      </c>
      <c r="E8" s="22">
        <f>+E9+E10+E11+E12+E15+E18+E19+E13</f>
        <v>0</v>
      </c>
      <c r="F8" s="22">
        <f>+F9+F10+F11+F12+F15+F18+F19</f>
        <v>11299670.75</v>
      </c>
      <c r="G8" s="22">
        <f>+G9+G10+G11+G12+G15+G18+G19</f>
        <v>12892728.48</v>
      </c>
      <c r="H8" s="22">
        <f>+H9+H10+H11+H12+H15+H18+H19</f>
        <v>12892728.48</v>
      </c>
      <c r="I8" s="22">
        <f>+I9+I10+I11+I12+I15+I18+I19</f>
        <v>1593057.7300000004</v>
      </c>
    </row>
    <row r="9" spans="1:9" x14ac:dyDescent="0.2">
      <c r="A9" s="23"/>
      <c r="B9" s="24" t="s">
        <v>18</v>
      </c>
      <c r="C9" s="25"/>
      <c r="D9" s="26">
        <f>2295901/4</f>
        <v>573975.25</v>
      </c>
      <c r="E9" s="27">
        <v>0</v>
      </c>
      <c r="F9" s="27">
        <f>D9</f>
        <v>573975.25</v>
      </c>
      <c r="G9" s="27">
        <v>661123.17000000004</v>
      </c>
      <c r="H9" s="27">
        <f>G9</f>
        <v>661123.17000000004</v>
      </c>
      <c r="I9" s="27">
        <f>+H9-D9</f>
        <v>87147.920000000042</v>
      </c>
    </row>
    <row r="10" spans="1:9" x14ac:dyDescent="0.2">
      <c r="A10" s="23"/>
      <c r="B10" s="24" t="s">
        <v>19</v>
      </c>
      <c r="C10" s="25"/>
      <c r="D10" s="27">
        <v>0</v>
      </c>
      <c r="E10" s="27">
        <v>0</v>
      </c>
      <c r="F10" s="27">
        <v>0</v>
      </c>
      <c r="G10" s="27">
        <f t="shared" ref="F10:H22" si="0">+E10+F10</f>
        <v>0</v>
      </c>
      <c r="H10" s="27">
        <f t="shared" si="0"/>
        <v>0</v>
      </c>
      <c r="I10" s="27">
        <f t="shared" ref="I10:I27" si="1">+H10-D10</f>
        <v>0</v>
      </c>
    </row>
    <row r="11" spans="1:9" x14ac:dyDescent="0.2">
      <c r="A11" s="23"/>
      <c r="B11" s="24" t="s">
        <v>20</v>
      </c>
      <c r="C11" s="25"/>
      <c r="D11" s="27">
        <f>3708953/4</f>
        <v>927238.25</v>
      </c>
      <c r="E11" s="27">
        <v>0</v>
      </c>
      <c r="F11" s="27">
        <f>D11</f>
        <v>927238.25</v>
      </c>
      <c r="G11" s="27">
        <v>1644535.65</v>
      </c>
      <c r="H11" s="27">
        <f t="shared" ref="H11:H13" si="2">G11</f>
        <v>1644535.65</v>
      </c>
      <c r="I11" s="27">
        <f t="shared" si="1"/>
        <v>717297.39999999991</v>
      </c>
    </row>
    <row r="12" spans="1:9" x14ac:dyDescent="0.2">
      <c r="A12" s="23"/>
      <c r="B12" s="24" t="s">
        <v>21</v>
      </c>
      <c r="C12" s="25"/>
      <c r="D12" s="27">
        <f>D13</f>
        <v>56824.5</v>
      </c>
      <c r="E12" s="27">
        <f>+E13+E14</f>
        <v>0</v>
      </c>
      <c r="F12" s="27">
        <f t="shared" ref="F12:F13" si="3">D12</f>
        <v>56824.5</v>
      </c>
      <c r="G12" s="27">
        <f>G13</f>
        <v>16981.38</v>
      </c>
      <c r="H12" s="27">
        <f t="shared" si="2"/>
        <v>16981.38</v>
      </c>
      <c r="I12" s="27">
        <f t="shared" si="1"/>
        <v>-39843.119999999995</v>
      </c>
    </row>
    <row r="13" spans="1:9" x14ac:dyDescent="0.2">
      <c r="A13" s="23"/>
      <c r="B13" s="28"/>
      <c r="C13" s="29" t="s">
        <v>22</v>
      </c>
      <c r="D13" s="27">
        <f>227298/4</f>
        <v>56824.5</v>
      </c>
      <c r="E13" s="27">
        <v>0</v>
      </c>
      <c r="F13" s="27">
        <f t="shared" si="3"/>
        <v>56824.5</v>
      </c>
      <c r="G13" s="27">
        <v>16981.38</v>
      </c>
      <c r="H13" s="27">
        <f t="shared" si="2"/>
        <v>16981.38</v>
      </c>
      <c r="I13" s="27">
        <f t="shared" si="1"/>
        <v>-39843.119999999995</v>
      </c>
    </row>
    <row r="14" spans="1:9" x14ac:dyDescent="0.2">
      <c r="A14" s="23"/>
      <c r="B14" s="28"/>
      <c r="C14" s="29" t="s">
        <v>23</v>
      </c>
      <c r="D14" s="27">
        <v>0</v>
      </c>
      <c r="E14" s="27">
        <v>0</v>
      </c>
      <c r="F14" s="27">
        <v>0</v>
      </c>
      <c r="G14" s="27">
        <v>0</v>
      </c>
      <c r="H14" s="27">
        <f t="shared" si="0"/>
        <v>0</v>
      </c>
      <c r="I14" s="27">
        <f t="shared" si="1"/>
        <v>0</v>
      </c>
    </row>
    <row r="15" spans="1:9" x14ac:dyDescent="0.2">
      <c r="A15" s="23"/>
      <c r="B15" s="24" t="s">
        <v>24</v>
      </c>
      <c r="C15" s="25"/>
      <c r="D15" s="27">
        <f>D16</f>
        <v>80035.25</v>
      </c>
      <c r="E15" s="27">
        <f>+E16+E17</f>
        <v>0</v>
      </c>
      <c r="F15" s="27">
        <f t="shared" ref="F15:F16" si="4">D15</f>
        <v>80035.25</v>
      </c>
      <c r="G15" s="27">
        <f>G16</f>
        <v>48757.14</v>
      </c>
      <c r="H15" s="27">
        <f t="shared" ref="H15:H16" si="5">G15</f>
        <v>48757.14</v>
      </c>
      <c r="I15" s="27">
        <f t="shared" si="1"/>
        <v>-31278.11</v>
      </c>
    </row>
    <row r="16" spans="1:9" ht="12" customHeight="1" x14ac:dyDescent="0.2">
      <c r="A16" s="23"/>
      <c r="B16" s="28"/>
      <c r="C16" s="29" t="s">
        <v>22</v>
      </c>
      <c r="D16" s="27">
        <f>320141/4</f>
        <v>80035.25</v>
      </c>
      <c r="E16" s="27">
        <v>0</v>
      </c>
      <c r="F16" s="27">
        <f t="shared" si="4"/>
        <v>80035.25</v>
      </c>
      <c r="G16" s="27">
        <v>48757.14</v>
      </c>
      <c r="H16" s="27">
        <f t="shared" si="5"/>
        <v>48757.14</v>
      </c>
      <c r="I16" s="27">
        <f t="shared" si="1"/>
        <v>-31278.11</v>
      </c>
    </row>
    <row r="17" spans="1:12" ht="12" customHeight="1" x14ac:dyDescent="0.2">
      <c r="A17" s="23"/>
      <c r="B17" s="28"/>
      <c r="C17" s="29" t="s">
        <v>23</v>
      </c>
      <c r="D17" s="27">
        <v>0</v>
      </c>
      <c r="E17" s="27">
        <v>0</v>
      </c>
      <c r="F17" s="27">
        <v>0</v>
      </c>
      <c r="G17" s="27">
        <v>0</v>
      </c>
      <c r="H17" s="27">
        <f t="shared" si="0"/>
        <v>0</v>
      </c>
      <c r="I17" s="27">
        <f t="shared" si="1"/>
        <v>0</v>
      </c>
    </row>
    <row r="18" spans="1:12" ht="12" customHeight="1" x14ac:dyDescent="0.2">
      <c r="A18" s="23"/>
      <c r="B18" s="24" t="s">
        <v>25</v>
      </c>
      <c r="C18" s="25"/>
      <c r="D18" s="27">
        <v>9111597.5</v>
      </c>
      <c r="E18" s="27">
        <v>0</v>
      </c>
      <c r="F18" s="27">
        <f t="shared" ref="F18:F19" si="6">D18</f>
        <v>9111597.5</v>
      </c>
      <c r="G18" s="27">
        <v>10521331.140000001</v>
      </c>
      <c r="H18" s="27">
        <v>10521331.140000001</v>
      </c>
      <c r="I18" s="27">
        <f t="shared" si="1"/>
        <v>1409733.6400000006</v>
      </c>
    </row>
    <row r="19" spans="1:12" ht="12" customHeight="1" x14ac:dyDescent="0.2">
      <c r="A19" s="23"/>
      <c r="B19" s="24" t="s">
        <v>26</v>
      </c>
      <c r="C19" s="25"/>
      <c r="D19" s="27">
        <v>550000</v>
      </c>
      <c r="E19" s="27">
        <v>0</v>
      </c>
      <c r="F19" s="27">
        <f t="shared" si="6"/>
        <v>550000</v>
      </c>
      <c r="G19" s="27">
        <v>0</v>
      </c>
      <c r="H19" s="27">
        <v>0</v>
      </c>
      <c r="I19" s="27">
        <f t="shared" si="1"/>
        <v>-550000</v>
      </c>
      <c r="L19" s="31"/>
    </row>
    <row r="20" spans="1:12" ht="12" customHeight="1" x14ac:dyDescent="0.2">
      <c r="A20" s="23"/>
      <c r="B20" s="28"/>
      <c r="C20" s="29"/>
      <c r="D20" s="27"/>
      <c r="E20" s="27"/>
      <c r="F20" s="32"/>
      <c r="G20" s="27"/>
      <c r="H20" s="27"/>
      <c r="I20" s="32"/>
    </row>
    <row r="21" spans="1:12" ht="12" customHeight="1" x14ac:dyDescent="0.2">
      <c r="A21" s="18" t="s">
        <v>27</v>
      </c>
      <c r="B21" s="19"/>
      <c r="C21" s="29"/>
      <c r="D21" s="22">
        <f>+D22+D23+D24</f>
        <v>0</v>
      </c>
      <c r="E21" s="22">
        <f>+E22+E23+E24</f>
        <v>0</v>
      </c>
      <c r="F21" s="22">
        <f>+F22+F23+F24</f>
        <v>0</v>
      </c>
      <c r="G21" s="22">
        <f>+G22+G23+G24</f>
        <v>0</v>
      </c>
      <c r="H21" s="22">
        <f>+H22+H23+H24</f>
        <v>0</v>
      </c>
      <c r="I21" s="22">
        <f t="shared" si="1"/>
        <v>0</v>
      </c>
    </row>
    <row r="22" spans="1:12" ht="12" customHeight="1" x14ac:dyDescent="0.2">
      <c r="A22" s="18"/>
      <c r="B22" s="24" t="s">
        <v>28</v>
      </c>
      <c r="C22" s="25"/>
      <c r="D22" s="27">
        <v>0</v>
      </c>
      <c r="E22" s="27">
        <v>0</v>
      </c>
      <c r="F22" s="27">
        <f t="shared" si="0"/>
        <v>0</v>
      </c>
      <c r="G22" s="27">
        <v>0</v>
      </c>
      <c r="H22" s="27">
        <v>0</v>
      </c>
      <c r="I22" s="27">
        <f t="shared" si="1"/>
        <v>0</v>
      </c>
    </row>
    <row r="23" spans="1:12" ht="12" customHeight="1" x14ac:dyDescent="0.2">
      <c r="A23" s="23"/>
      <c r="B23" s="24" t="s">
        <v>29</v>
      </c>
      <c r="C23" s="25"/>
      <c r="D23" s="27"/>
      <c r="E23" s="27">
        <v>0</v>
      </c>
      <c r="F23" s="27">
        <f>+D23+E23</f>
        <v>0</v>
      </c>
      <c r="G23" s="27">
        <f>+F23</f>
        <v>0</v>
      </c>
      <c r="H23" s="27">
        <f>+G23</f>
        <v>0</v>
      </c>
      <c r="I23" s="27">
        <f t="shared" si="1"/>
        <v>0</v>
      </c>
    </row>
    <row r="24" spans="1:12" ht="12" customHeight="1" x14ac:dyDescent="0.2">
      <c r="A24" s="23"/>
      <c r="B24" s="24" t="s">
        <v>26</v>
      </c>
      <c r="C24" s="25"/>
      <c r="D24" s="27"/>
      <c r="E24" s="27"/>
      <c r="F24" s="27"/>
      <c r="G24" s="27"/>
      <c r="H24" s="27"/>
      <c r="I24" s="27"/>
    </row>
    <row r="25" spans="1:12" s="38" customFormat="1" ht="12" customHeight="1" x14ac:dyDescent="0.2">
      <c r="A25" s="33"/>
      <c r="B25" s="34"/>
      <c r="C25" s="35"/>
      <c r="D25" s="36"/>
      <c r="E25" s="36"/>
      <c r="F25" s="36"/>
      <c r="G25" s="36"/>
      <c r="H25" s="36"/>
      <c r="I25" s="36"/>
      <c r="J25" s="37"/>
    </row>
    <row r="26" spans="1:12" ht="12" customHeight="1" x14ac:dyDescent="0.2">
      <c r="A26" s="18" t="s">
        <v>30</v>
      </c>
      <c r="B26" s="39"/>
      <c r="C26" s="29"/>
      <c r="D26" s="22">
        <f>+D27</f>
        <v>0</v>
      </c>
      <c r="E26" s="22">
        <f>+E27</f>
        <v>0</v>
      </c>
      <c r="F26" s="22">
        <f>+F27</f>
        <v>0</v>
      </c>
      <c r="G26" s="22">
        <f>+G27</f>
        <v>0</v>
      </c>
      <c r="H26" s="22">
        <f>+H27</f>
        <v>0</v>
      </c>
      <c r="I26" s="22">
        <f t="shared" si="1"/>
        <v>0</v>
      </c>
    </row>
    <row r="27" spans="1:12" ht="15.75" customHeight="1" x14ac:dyDescent="0.2">
      <c r="A27" s="23"/>
      <c r="B27" s="24" t="s">
        <v>31</v>
      </c>
      <c r="C27" s="25"/>
      <c r="D27" s="27">
        <v>0</v>
      </c>
      <c r="E27" s="27">
        <v>0</v>
      </c>
      <c r="F27" s="27">
        <f t="shared" ref="F27" si="7">+D27+E27</f>
        <v>0</v>
      </c>
      <c r="G27" s="27">
        <v>0</v>
      </c>
      <c r="H27" s="27">
        <v>0</v>
      </c>
      <c r="I27" s="27">
        <f t="shared" si="1"/>
        <v>0</v>
      </c>
    </row>
    <row r="28" spans="1:12" ht="9.75" customHeight="1" x14ac:dyDescent="0.2">
      <c r="A28" s="23"/>
      <c r="B28" s="39"/>
      <c r="C28" s="40"/>
      <c r="D28" s="41"/>
      <c r="E28" s="41"/>
      <c r="F28" s="41"/>
      <c r="G28" s="41"/>
      <c r="H28" s="41"/>
      <c r="I28" s="41"/>
    </row>
    <row r="29" spans="1:12" ht="24" customHeight="1" x14ac:dyDescent="0.2">
      <c r="A29" s="42"/>
      <c r="B29" s="43"/>
      <c r="C29" s="44" t="s">
        <v>32</v>
      </c>
      <c r="D29" s="45">
        <f>(D8+D21+D26)</f>
        <v>11299670.75</v>
      </c>
      <c r="E29" s="46">
        <f>+E8+E21</f>
        <v>0</v>
      </c>
      <c r="F29" s="45">
        <f>(F8+F21)</f>
        <v>11299670.75</v>
      </c>
      <c r="G29" s="46">
        <f>+G8+G21</f>
        <v>12892728.48</v>
      </c>
      <c r="H29" s="46">
        <f>+H8+H21</f>
        <v>12892728.48</v>
      </c>
      <c r="I29" s="47">
        <f>+I8+I21+I26</f>
        <v>1593057.7300000004</v>
      </c>
    </row>
    <row r="30" spans="1:12" ht="24" customHeight="1" x14ac:dyDescent="0.2">
      <c r="A30" s="48"/>
      <c r="B30" s="48"/>
      <c r="C30" s="48"/>
      <c r="D30" s="49"/>
      <c r="E30" s="49"/>
      <c r="F30" s="49"/>
      <c r="G30" s="50" t="s">
        <v>33</v>
      </c>
      <c r="H30" s="50"/>
      <c r="I30" s="47"/>
    </row>
    <row r="31" spans="1:12" x14ac:dyDescent="0.2">
      <c r="A31" s="4" t="s">
        <v>34</v>
      </c>
      <c r="B31" s="4"/>
      <c r="C31" s="4"/>
      <c r="D31" s="4"/>
      <c r="E31" s="4"/>
      <c r="F31" s="4"/>
      <c r="G31" s="4"/>
      <c r="H31" s="4"/>
      <c r="I31" s="4"/>
    </row>
    <row r="32" spans="1:12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37"/>
      <c r="B33" s="4"/>
      <c r="C33" s="4"/>
      <c r="D33" s="4"/>
      <c r="E33" s="4"/>
      <c r="F33" s="4"/>
      <c r="G33" s="4"/>
      <c r="H33" s="4"/>
      <c r="I33" s="4"/>
    </row>
    <row r="34" spans="1:9" ht="12" x14ac:dyDescent="0.2">
      <c r="A34" s="51"/>
      <c r="B34" s="51"/>
      <c r="C34" s="51"/>
      <c r="D34" s="51"/>
      <c r="E34" s="51"/>
      <c r="F34" s="51"/>
      <c r="G34" s="51"/>
      <c r="H34" s="51"/>
      <c r="I34" s="51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ht="12" x14ac:dyDescent="0.2">
      <c r="C36" s="52" t="s">
        <v>35</v>
      </c>
      <c r="D36" s="52"/>
      <c r="E36" s="53"/>
      <c r="F36" s="54" t="s">
        <v>36</v>
      </c>
      <c r="G36" s="55"/>
      <c r="H36" s="55"/>
      <c r="I36" s="56"/>
    </row>
    <row r="37" spans="1:9" customFormat="1" ht="15" x14ac:dyDescent="0.25">
      <c r="A37" s="57" t="s">
        <v>37</v>
      </c>
      <c r="B37" s="57"/>
      <c r="C37" s="53"/>
      <c r="D37" s="53"/>
      <c r="E37" s="57"/>
      <c r="F37" s="57"/>
      <c r="G37" s="30"/>
    </row>
    <row r="38" spans="1:9" ht="12" x14ac:dyDescent="0.2">
      <c r="C38" s="58"/>
      <c r="D38" s="58"/>
      <c r="E38" s="59"/>
      <c r="F38" s="59"/>
      <c r="G38" s="58"/>
      <c r="H38" s="58"/>
    </row>
    <row r="40" spans="1:9" ht="12" x14ac:dyDescent="0.2">
      <c r="C40" s="52" t="s">
        <v>35</v>
      </c>
      <c r="D40" s="52"/>
      <c r="F40" s="60" t="s">
        <v>38</v>
      </c>
      <c r="G40" s="60"/>
      <c r="H40" s="56"/>
      <c r="I40" s="56"/>
    </row>
    <row r="41" spans="1:9" customFormat="1" ht="15" x14ac:dyDescent="0.25">
      <c r="A41" s="61" t="s">
        <v>39</v>
      </c>
      <c r="B41" s="30"/>
      <c r="C41" s="30"/>
      <c r="D41" s="30"/>
      <c r="E41" s="30"/>
      <c r="F41" s="30"/>
      <c r="G41" s="30"/>
    </row>
    <row r="44" spans="1:9" x14ac:dyDescent="0.2">
      <c r="C44" s="56" t="s">
        <v>40</v>
      </c>
      <c r="D44" s="56"/>
    </row>
    <row r="45" spans="1:9" customFormat="1" ht="15" x14ac:dyDescent="0.25">
      <c r="A45" s="61" t="s">
        <v>41</v>
      </c>
      <c r="B45" s="30"/>
      <c r="C45" s="30"/>
      <c r="D45" s="30"/>
      <c r="E45" s="30"/>
      <c r="F45" s="30"/>
      <c r="G45" s="30"/>
    </row>
  </sheetData>
  <mergeCells count="23">
    <mergeCell ref="C36:D36"/>
    <mergeCell ref="C38:D38"/>
    <mergeCell ref="G38:H38"/>
    <mergeCell ref="C40:D40"/>
    <mergeCell ref="B19:C19"/>
    <mergeCell ref="B22:C22"/>
    <mergeCell ref="B23:C23"/>
    <mergeCell ref="B24:C24"/>
    <mergeCell ref="B27:C27"/>
    <mergeCell ref="I29:I30"/>
    <mergeCell ref="G30:H30"/>
    <mergeCell ref="B9:C9"/>
    <mergeCell ref="B10:C10"/>
    <mergeCell ref="B11:C11"/>
    <mergeCell ref="B12:C12"/>
    <mergeCell ref="B15:C15"/>
    <mergeCell ref="B18:C18"/>
    <mergeCell ref="A1:I1"/>
    <mergeCell ref="A2:I2"/>
    <mergeCell ref="A3:I3"/>
    <mergeCell ref="A5:C7"/>
    <mergeCell ref="D5:H5"/>
    <mergeCell ref="I5:I6"/>
  </mergeCells>
  <pageMargins left="0.31496062992125984" right="0.31496062992125984" top="0.15748031496062992" bottom="0.1574803149606299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EAIFF acum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2017-05-17T15:54:26Z</dcterms:created>
  <dcterms:modified xsi:type="dcterms:W3CDTF">2017-05-17T15:54:50Z</dcterms:modified>
</cp:coreProperties>
</file>