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A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31" i="1" l="1"/>
  <c r="G31" i="1" s="1"/>
  <c r="D30" i="1"/>
  <c r="G30" i="1" s="1"/>
  <c r="J29" i="1"/>
  <c r="H29" i="1"/>
  <c r="H28" i="1"/>
  <c r="G28" i="1"/>
  <c r="H27" i="1"/>
  <c r="G27" i="1"/>
  <c r="H26" i="1"/>
  <c r="H25" i="1"/>
  <c r="D24" i="1"/>
  <c r="G24" i="1" s="1"/>
  <c r="H24" i="1" s="1"/>
  <c r="G23" i="1"/>
  <c r="H23" i="1" s="1"/>
  <c r="F21" i="1"/>
  <c r="E21" i="1"/>
  <c r="D19" i="1"/>
  <c r="G19" i="1" s="1"/>
  <c r="H19" i="1" s="1"/>
  <c r="G18" i="1"/>
  <c r="H18" i="1" s="1"/>
  <c r="D18" i="1"/>
  <c r="D17" i="1"/>
  <c r="G17" i="1" s="1"/>
  <c r="H17" i="1" s="1"/>
  <c r="G16" i="1"/>
  <c r="H16" i="1" s="1"/>
  <c r="D16" i="1"/>
  <c r="H15" i="1"/>
  <c r="G15" i="1"/>
  <c r="H14" i="1"/>
  <c r="H13" i="1"/>
  <c r="F11" i="1"/>
  <c r="F9" i="1" s="1"/>
  <c r="E11" i="1"/>
  <c r="D11" i="1"/>
  <c r="G11" i="1" s="1"/>
  <c r="E9" i="1"/>
  <c r="H11" i="1" l="1"/>
  <c r="H9" i="1" s="1"/>
  <c r="J30" i="1"/>
  <c r="H30" i="1"/>
  <c r="J31" i="1"/>
  <c r="H31" i="1"/>
  <c r="D9" i="1"/>
  <c r="D21" i="1"/>
  <c r="G21" i="1" s="1"/>
  <c r="H21" i="1" s="1"/>
  <c r="G9" i="1" l="1"/>
</calcChain>
</file>

<file path=xl/sharedStrings.xml><?xml version="1.0" encoding="utf-8"?>
<sst xmlns="http://schemas.openxmlformats.org/spreadsheetml/2006/main" count="37" uniqueCount="36">
  <si>
    <t>MUNICIPIO DE GENERAL CEPEDA, COAHUILA</t>
  </si>
  <si>
    <t>Estado Analítico del Activo</t>
  </si>
  <si>
    <t>Del 1 de enero al 31 de marzo del 2017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</si>
  <si>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</si>
  <si>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</si>
  <si>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</si>
  <si>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</si>
  <si>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</si>
  <si>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</si>
  <si>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</si>
  <si>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</si>
  <si>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</si>
  <si>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</si>
  <si>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</si>
  <si>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</si>
  <si>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</si>
  <si>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</si>
  <si>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</si>
  <si>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</si>
  <si>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</si>
  <si>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</si>
  <si>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</si>
  <si>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</si>
  <si>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</si>
  <si>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</si>
  <si>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</si>
  <si>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</si>
  <si>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</si>
  <si>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</si>
  <si>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</si>
  <si>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</si>
  <si>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Nota de Gestión Administrativa 17</t>
  </si>
  <si>
    <t>Bajo protesta de decir verdad declaramos que los Estados Financieros y sus Notas son razonablemente correctos y responsabilidad del emisor</t>
  </si>
  <si>
    <t xml:space="preserve">                                                C. RODOLFO ZAMORA RODRIGUEZ                                                                                                                           DRA. MIREYA RENTERIA AMAYA</t>
  </si>
  <si>
    <t xml:space="preserve">                                                   ING. RAUL HIGINIO MURO MEDINA                                                                                                                     LIC. MAYRA VERONICA RAMOS RODRIGUEZ</t>
  </si>
  <si>
    <t xml:space="preserve">                        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</si>
</sst>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6"/>
      <color rgb="FFFF000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43" fontId="12" fillId="0" borderId="0" applyFont="0" applyFill="0" applyBorder="0" applyAlignment="0" applyProtection="0"/>
    <xf numFmtId="0" fontId="13" fillId="0" borderId="0">
      <alignment vertical="top"/>
    </xf>
    <xf numFmtId="0" fontId="4" fillId="0" borderId="0"/>
    <xf numFmtId="0" fontId="4" fillId="0" borderId="0"/>
    <xf numFmtId="0" fontId="13" fillId="0" borderId="0">
      <alignment vertical="top"/>
    </xf>
    <xf numFmtId="0" fontId="1" fillId="0" borderId="0"/>
  </cellStyleXfs>
  <cellXfs count="82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/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/>
    <xf numFmtId="0" fontId="2" fillId="2" borderId="4" xfId="0" applyFont="1" applyFill="1" applyBorder="1"/>
    <xf numFmtId="0" fontId="3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2" fillId="2" borderId="6" xfId="0" applyFont="1" applyFill="1" applyBorder="1"/>
    <xf numFmtId="0" fontId="3" fillId="2" borderId="7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3" fillId="3" borderId="0" xfId="3" applyNumberFormat="1" applyFont="1" applyFill="1" applyBorder="1" applyAlignment="1">
      <alignment horizontal="center" vertical="center"/>
    </xf>
    <xf numFmtId="0" fontId="3" fillId="3" borderId="9" xfId="3" applyNumberFormat="1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3" fillId="3" borderId="16" xfId="3" applyNumberFormat="1" applyFont="1" applyFill="1" applyBorder="1" applyAlignment="1">
      <alignment horizontal="center" vertical="center"/>
    </xf>
    <xf numFmtId="0" fontId="3" fillId="3" borderId="16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9" xfId="3" applyNumberFormat="1" applyFont="1" applyFill="1" applyBorder="1" applyAlignment="1">
      <alignment horizontal="center" vertical="top"/>
    </xf>
    <xf numFmtId="0" fontId="7" fillId="3" borderId="17" xfId="0" applyFont="1" applyFill="1" applyBorder="1" applyAlignment="1">
      <alignment vertical="top"/>
    </xf>
    <xf numFmtId="0" fontId="7" fillId="3" borderId="18" xfId="0" applyFont="1" applyFill="1" applyBorder="1" applyAlignment="1">
      <alignment horizontal="left" vertical="top"/>
    </xf>
    <xf numFmtId="4" fontId="7" fillId="3" borderId="18" xfId="0" applyNumberFormat="1" applyFont="1" applyFill="1" applyBorder="1" applyAlignment="1">
      <alignment vertical="top"/>
    </xf>
    <xf numFmtId="4" fontId="7" fillId="3" borderId="19" xfId="0" applyNumberFormat="1" applyFont="1" applyFill="1" applyBorder="1" applyAlignment="1">
      <alignment vertical="top"/>
    </xf>
    <xf numFmtId="0" fontId="7" fillId="3" borderId="9" xfId="0" applyFont="1" applyFill="1" applyBorder="1" applyAlignment="1">
      <alignment vertical="top"/>
    </xf>
    <xf numFmtId="0" fontId="7" fillId="3" borderId="16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4" fontId="7" fillId="3" borderId="0" xfId="0" applyNumberFormat="1" applyFont="1" applyFill="1" applyBorder="1" applyAlignment="1">
      <alignment vertical="top"/>
    </xf>
    <xf numFmtId="0" fontId="8" fillId="3" borderId="13" xfId="0" applyFont="1" applyFill="1" applyBorder="1" applyAlignment="1">
      <alignment vertical="top"/>
    </xf>
    <xf numFmtId="0" fontId="3" fillId="3" borderId="14" xfId="0" applyFont="1" applyFill="1" applyBorder="1" applyAlignment="1">
      <alignment horizontal="left" vertical="top" wrapText="1"/>
    </xf>
    <xf numFmtId="4" fontId="7" fillId="3" borderId="14" xfId="1" applyNumberFormat="1" applyFont="1" applyFill="1" applyBorder="1" applyAlignment="1">
      <alignment vertical="top"/>
    </xf>
    <xf numFmtId="0" fontId="8" fillId="3" borderId="9" xfId="0" applyFont="1" applyFill="1" applyBorder="1" applyAlignment="1">
      <alignment vertical="top"/>
    </xf>
    <xf numFmtId="0" fontId="9" fillId="3" borderId="0" xfId="0" applyFont="1" applyFill="1"/>
    <xf numFmtId="0" fontId="2" fillId="3" borderId="16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4" fontId="2" fillId="3" borderId="0" xfId="0" applyNumberFormat="1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4" fontId="10" fillId="3" borderId="0" xfId="1" applyNumberFormat="1" applyFont="1" applyFill="1" applyBorder="1" applyAlignment="1" applyProtection="1">
      <alignment vertical="top"/>
      <protection locked="0"/>
    </xf>
    <xf numFmtId="4" fontId="10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4" fontId="2" fillId="3" borderId="0" xfId="1" applyNumberFormat="1" applyFont="1" applyFill="1" applyBorder="1" applyAlignment="1">
      <alignment vertical="top"/>
    </xf>
    <xf numFmtId="0" fontId="8" fillId="3" borderId="16" xfId="0" applyFont="1" applyFill="1" applyBorder="1" applyAlignment="1">
      <alignment vertical="top"/>
    </xf>
    <xf numFmtId="0" fontId="2" fillId="3" borderId="13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vertical="top"/>
    </xf>
    <xf numFmtId="0" fontId="10" fillId="3" borderId="14" xfId="0" applyFont="1" applyFill="1" applyBorder="1" applyAlignment="1" applyProtection="1">
      <alignment horizontal="center" vertical="top"/>
      <protection locked="0"/>
    </xf>
    <xf numFmtId="43" fontId="10" fillId="3" borderId="0" xfId="1" applyFont="1" applyFill="1" applyBorder="1"/>
    <xf numFmtId="0" fontId="2" fillId="3" borderId="14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11" fillId="0" borderId="0" xfId="0" applyFont="1" applyAlignment="1">
      <alignment horizontal="left"/>
    </xf>
    <xf numFmtId="43" fontId="10" fillId="3" borderId="0" xfId="1" applyFont="1" applyFill="1" applyBorder="1" applyProtection="1"/>
    <xf numFmtId="0" fontId="11" fillId="0" borderId="0" xfId="0" applyFont="1"/>
    <xf numFmtId="0" fontId="10" fillId="3" borderId="0" xfId="0" applyFont="1" applyFill="1" applyBorder="1" applyAlignment="1" applyProtection="1">
      <alignment horizontal="center" vertical="top" wrapText="1"/>
      <protection locked="0"/>
    </xf>
    <xf numFmtId="0" fontId="10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0" fontId="10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>
      <alignment horizontal="center"/>
    </xf>
    <xf numFmtId="0" fontId="2" fillId="3" borderId="14" xfId="0" applyFont="1" applyFill="1" applyBorder="1"/>
    <xf numFmtId="0" fontId="2" fillId="0" borderId="0" xfId="0" applyFont="1"/>
    <xf numFmtId="0" fontId="10" fillId="3" borderId="14" xfId="0" applyFont="1" applyFill="1" applyBorder="1" applyAlignment="1" applyProtection="1">
      <alignment vertical="top"/>
      <protection locked="0"/>
    </xf>
    <xf numFmtId="43" fontId="2" fillId="0" borderId="0" xfId="1" applyFont="1"/>
    <xf numFmtId="43" fontId="11" fillId="0" borderId="0" xfId="1" applyFont="1"/>
    <xf numFmtId="43" fontId="0" fillId="0" borderId="0" xfId="1" applyFo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TECNICA/Documents/PRIMER%20TRIMESTRE%202017/CONAC%20Estados%20Financieros%201&#176;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AACUM"/>
      <sheetName val="EVHP"/>
      <sheetName val="ECSF "/>
      <sheetName val="EFE"/>
      <sheetName val="EAA"/>
      <sheetName val="PT_ESF_ECSF"/>
      <sheetName val="EADP"/>
      <sheetName val="Pas cont"/>
      <sheetName val="Balanza comp acum"/>
      <sheetName val="EAICE acum"/>
      <sheetName val="EAIFF acum"/>
      <sheetName val="EAICR acum"/>
      <sheetName val="EAECE acum"/>
      <sheetName val="EAECadmva acum"/>
      <sheetName val="EAECOG acum"/>
      <sheetName val="EAECF acum"/>
      <sheetName val="end neto"/>
      <sheetName val="int deuda"/>
      <sheetName val="ind post fiscal"/>
      <sheetName val="gto cat prog"/>
      <sheetName val="P p inv"/>
      <sheetName val="ind result"/>
      <sheetName val="Cumplim objetivos"/>
      <sheetName val="prog seg pub"/>
      <sheetName val="prog anual evaluac"/>
      <sheetName val="resultados evaluacion"/>
      <sheetName val="BMu "/>
      <sheetName val="BInmu"/>
      <sheetName val="Relac ctas banc product"/>
      <sheetName val="Esquemas Bursátiles"/>
      <sheetName val="Gto federaliz FISM"/>
      <sheetName val="Gto federal FAFM"/>
      <sheetName val="Situacion PPS"/>
      <sheetName val="Relacion de conciliac banc"/>
      <sheetName val="conf banc"/>
      <sheetName val="ESF DET LDF"/>
      <sheetName val="EADOP LDF"/>
      <sheetName val="IAODF LDF"/>
      <sheetName val="BP LDF"/>
      <sheetName val="EAID LDF"/>
      <sheetName val="EAEPE OG LDF"/>
      <sheetName val="EAEPE CA LDF"/>
      <sheetName val="EAEPE CF LDF"/>
      <sheetName val="EAEPE CSVS "/>
    </sheetNames>
    <sheetDataSet>
      <sheetData sheetId="0"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9">
          <cell r="E29">
            <v>0</v>
          </cell>
        </row>
        <row r="34">
          <cell r="D34">
            <v>51000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P46"/>
  <sheetViews>
    <sheetView tabSelected="1" topLeftCell="D1" workbookViewId="0">
      <selection activeCell="K16" sqref="K16"/>
    </sheetView>
  </sheetViews>
  <sheetFormatPr baseColWidth="10" defaultRowHeight="12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61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3" s="6" customFormat="1" ht="18" x14ac:dyDescent="0.25">
      <c r="A1" s="1"/>
      <c r="B1" s="2"/>
      <c r="C1" s="3" t="s">
        <v>0</v>
      </c>
      <c r="D1" s="3"/>
      <c r="E1" s="3"/>
      <c r="F1" s="3"/>
      <c r="G1" s="3"/>
      <c r="H1" s="3"/>
      <c r="I1" s="4"/>
      <c r="J1" s="5"/>
    </row>
    <row r="2" spans="1:13" s="6" customFormat="1" ht="18" x14ac:dyDescent="0.25">
      <c r="A2" s="7"/>
      <c r="B2" s="8"/>
      <c r="C2" s="9" t="s">
        <v>1</v>
      </c>
      <c r="D2" s="9"/>
      <c r="E2" s="9"/>
      <c r="F2" s="9"/>
      <c r="G2" s="9"/>
      <c r="H2" s="9"/>
      <c r="I2" s="10"/>
      <c r="J2" s="5"/>
    </row>
    <row r="3" spans="1:13" s="6" customFormat="1" ht="18.75" thickBot="1" x14ac:dyDescent="0.3">
      <c r="A3" s="11"/>
      <c r="B3" s="12"/>
      <c r="C3" s="13" t="s">
        <v>2</v>
      </c>
      <c r="D3" s="13"/>
      <c r="E3" s="13"/>
      <c r="F3" s="13"/>
      <c r="G3" s="13"/>
      <c r="H3" s="13"/>
      <c r="I3" s="14"/>
      <c r="J3" s="5"/>
    </row>
    <row r="4" spans="1:13" s="6" customFormat="1" ht="3" customHeight="1" x14ac:dyDescent="0.2">
      <c r="A4" s="15"/>
      <c r="B4" s="15"/>
      <c r="C4" s="15"/>
      <c r="D4" s="15"/>
      <c r="E4" s="15"/>
      <c r="F4" s="15"/>
      <c r="G4" s="15"/>
      <c r="H4" s="15"/>
      <c r="I4" s="16"/>
    </row>
    <row r="5" spans="1:13" s="22" customFormat="1" x14ac:dyDescent="0.2">
      <c r="A5" s="17"/>
      <c r="B5" s="18" t="s">
        <v>3</v>
      </c>
      <c r="C5" s="18"/>
      <c r="D5" s="19" t="s">
        <v>4</v>
      </c>
      <c r="E5" s="19" t="s">
        <v>5</v>
      </c>
      <c r="F5" s="20" t="s">
        <v>6</v>
      </c>
      <c r="G5" s="20" t="s">
        <v>7</v>
      </c>
      <c r="H5" s="20" t="s">
        <v>8</v>
      </c>
      <c r="I5" s="21"/>
    </row>
    <row r="6" spans="1:13" s="22" customFormat="1" x14ac:dyDescent="0.2">
      <c r="A6" s="23"/>
      <c r="B6" s="24"/>
      <c r="C6" s="24"/>
      <c r="D6" s="25">
        <v>1</v>
      </c>
      <c r="E6" s="25">
        <v>2</v>
      </c>
      <c r="F6" s="26">
        <v>3</v>
      </c>
      <c r="G6" s="26" t="s">
        <v>9</v>
      </c>
      <c r="H6" s="26" t="s">
        <v>10</v>
      </c>
      <c r="I6" s="27"/>
    </row>
    <row r="7" spans="1:13" s="6" customFormat="1" ht="3" customHeight="1" x14ac:dyDescent="0.2">
      <c r="A7" s="28"/>
      <c r="B7" s="15"/>
      <c r="C7" s="15"/>
      <c r="D7" s="15"/>
      <c r="E7" s="15"/>
      <c r="F7" s="15"/>
      <c r="G7" s="15"/>
      <c r="H7" s="15"/>
      <c r="I7" s="16"/>
    </row>
    <row r="8" spans="1:13" s="6" customFormat="1" ht="3" customHeight="1" x14ac:dyDescent="0.2">
      <c r="A8" s="29"/>
      <c r="B8" s="30"/>
      <c r="C8" s="30"/>
      <c r="D8" s="30"/>
      <c r="E8" s="30"/>
      <c r="F8" s="30"/>
      <c r="G8" s="30"/>
      <c r="H8" s="30"/>
      <c r="I8" s="31"/>
      <c r="J8" s="5"/>
    </row>
    <row r="9" spans="1:13" s="6" customFormat="1" x14ac:dyDescent="0.2">
      <c r="A9" s="32"/>
      <c r="B9" s="33" t="s">
        <v>11</v>
      </c>
      <c r="C9" s="33"/>
      <c r="D9" s="34">
        <f>+D11+D21</f>
        <v>23717355.52</v>
      </c>
      <c r="E9" s="34">
        <f>+E11+E21</f>
        <v>42810932.119999997</v>
      </c>
      <c r="F9" s="34">
        <f>+F11+F21</f>
        <v>38571139.369999997</v>
      </c>
      <c r="G9" s="34">
        <f>+G11+G21</f>
        <v>27957148.270000007</v>
      </c>
      <c r="H9" s="35">
        <f t="shared" ref="H9" si="0">+H11+H21</f>
        <v>4239792.7500000065</v>
      </c>
      <c r="I9" s="36"/>
      <c r="J9" s="5"/>
    </row>
    <row r="10" spans="1:13" s="6" customFormat="1" ht="5.0999999999999996" customHeight="1" x14ac:dyDescent="0.2">
      <c r="A10" s="37"/>
      <c r="B10" s="38"/>
      <c r="C10" s="38"/>
      <c r="D10" s="39"/>
      <c r="E10" s="39"/>
      <c r="F10" s="39"/>
      <c r="G10" s="39"/>
      <c r="H10" s="39"/>
      <c r="I10" s="36"/>
      <c r="J10" s="5"/>
    </row>
    <row r="11" spans="1:13" s="6" customFormat="1" ht="20.25" x14ac:dyDescent="0.3">
      <c r="A11" s="40"/>
      <c r="B11" s="41" t="s">
        <v>12</v>
      </c>
      <c r="C11" s="41"/>
      <c r="D11" s="42">
        <f>SUM(D13:D19)</f>
        <v>5963329.5200000005</v>
      </c>
      <c r="E11" s="42">
        <f>SUM(E13:E19)</f>
        <v>40625694</v>
      </c>
      <c r="F11" s="42">
        <f>SUM(F13:F19)</f>
        <v>38571139.369999997</v>
      </c>
      <c r="G11" s="42">
        <f>D11+E11-F11</f>
        <v>8017884.150000006</v>
      </c>
      <c r="H11" s="42">
        <f>G11-D11</f>
        <v>2054554.6300000055</v>
      </c>
      <c r="I11" s="43"/>
      <c r="J11" s="44"/>
    </row>
    <row r="12" spans="1:13" s="6" customFormat="1" ht="5.0999999999999996" customHeight="1" x14ac:dyDescent="0.3">
      <c r="A12" s="45"/>
      <c r="B12" s="46"/>
      <c r="C12" s="46"/>
      <c r="D12" s="47"/>
      <c r="E12" s="47"/>
      <c r="F12" s="47"/>
      <c r="G12" s="47"/>
      <c r="H12" s="47"/>
      <c r="I12" s="48"/>
      <c r="J12" s="44"/>
    </row>
    <row r="13" spans="1:13" s="6" customFormat="1" ht="19.5" customHeight="1" x14ac:dyDescent="0.3">
      <c r="A13" s="45"/>
      <c r="B13" s="49" t="s">
        <v>13</v>
      </c>
      <c r="C13" s="49"/>
      <c r="D13" s="50">
        <v>2053715.34</v>
      </c>
      <c r="E13" s="50">
        <v>27163417.27</v>
      </c>
      <c r="F13" s="50">
        <v>25553472.77</v>
      </c>
      <c r="G13" s="51">
        <v>3663659.84</v>
      </c>
      <c r="H13" s="51">
        <f>G13-D13</f>
        <v>1609944.4999999998</v>
      </c>
      <c r="I13" s="48"/>
      <c r="J13" s="44"/>
    </row>
    <row r="14" spans="1:13" s="6" customFormat="1" ht="19.5" customHeight="1" x14ac:dyDescent="0.3">
      <c r="A14" s="45"/>
      <c r="B14" s="49" t="s">
        <v>14</v>
      </c>
      <c r="C14" s="49"/>
      <c r="D14" s="50">
        <v>3909614.18</v>
      </c>
      <c r="E14" s="50">
        <v>13462276.73</v>
      </c>
      <c r="F14" s="50">
        <v>13017666.6</v>
      </c>
      <c r="G14" s="51">
        <v>4354224.3099999996</v>
      </c>
      <c r="H14" s="51">
        <f t="shared" ref="H14:H19" si="1">G14-D14</f>
        <v>444610.12999999942</v>
      </c>
      <c r="I14" s="48"/>
      <c r="J14" s="44"/>
    </row>
    <row r="15" spans="1:13" s="6" customFormat="1" ht="19.5" customHeight="1" x14ac:dyDescent="0.3">
      <c r="A15" s="45"/>
      <c r="B15" s="49" t="s">
        <v>15</v>
      </c>
      <c r="C15" s="49"/>
      <c r="D15" s="50">
        <v>0</v>
      </c>
      <c r="E15" s="50">
        <v>0</v>
      </c>
      <c r="F15" s="50">
        <v>0</v>
      </c>
      <c r="G15" s="51">
        <f t="shared" ref="G15:G19" si="2">D15+E15-F15</f>
        <v>0</v>
      </c>
      <c r="H15" s="51">
        <f t="shared" si="1"/>
        <v>0</v>
      </c>
      <c r="I15" s="48"/>
      <c r="J15" s="44"/>
    </row>
    <row r="16" spans="1:13" s="6" customFormat="1" ht="19.5" customHeight="1" x14ac:dyDescent="0.3">
      <c r="A16" s="45"/>
      <c r="B16" s="49" t="s">
        <v>16</v>
      </c>
      <c r="C16" s="49"/>
      <c r="D16" s="50">
        <f>+[1]ESF!E16</f>
        <v>0</v>
      </c>
      <c r="E16" s="50">
        <v>0</v>
      </c>
      <c r="F16" s="50">
        <v>0</v>
      </c>
      <c r="G16" s="51">
        <f t="shared" si="2"/>
        <v>0</v>
      </c>
      <c r="H16" s="51">
        <f t="shared" si="1"/>
        <v>0</v>
      </c>
      <c r="I16" s="48"/>
      <c r="J16" s="44"/>
      <c r="M16" s="6" t="s">
        <v>17</v>
      </c>
    </row>
    <row r="17" spans="1:11" s="6" customFormat="1" ht="19.5" customHeight="1" x14ac:dyDescent="0.3">
      <c r="A17" s="45"/>
      <c r="B17" s="49" t="s">
        <v>18</v>
      </c>
      <c r="C17" s="49"/>
      <c r="D17" s="50">
        <f>+[1]ESF!E17</f>
        <v>0</v>
      </c>
      <c r="E17" s="50">
        <v>0</v>
      </c>
      <c r="F17" s="50">
        <v>0</v>
      </c>
      <c r="G17" s="51">
        <f t="shared" si="2"/>
        <v>0</v>
      </c>
      <c r="H17" s="51">
        <f t="shared" si="1"/>
        <v>0</v>
      </c>
      <c r="I17" s="48"/>
      <c r="J17" s="44"/>
    </row>
    <row r="18" spans="1:11" s="6" customFormat="1" ht="19.5" customHeight="1" x14ac:dyDescent="0.3">
      <c r="A18" s="45"/>
      <c r="B18" s="49" t="s">
        <v>19</v>
      </c>
      <c r="C18" s="49"/>
      <c r="D18" s="50">
        <f>+[1]ESF!E18</f>
        <v>0</v>
      </c>
      <c r="E18" s="50">
        <v>0</v>
      </c>
      <c r="F18" s="50">
        <v>0</v>
      </c>
      <c r="G18" s="51">
        <f t="shared" si="2"/>
        <v>0</v>
      </c>
      <c r="H18" s="51">
        <f t="shared" si="1"/>
        <v>0</v>
      </c>
      <c r="I18" s="48"/>
      <c r="J18" s="44"/>
      <c r="K18" s="6" t="s">
        <v>17</v>
      </c>
    </row>
    <row r="19" spans="1:11" ht="19.5" customHeight="1" x14ac:dyDescent="0.3">
      <c r="A19" s="45"/>
      <c r="B19" s="49" t="s">
        <v>20</v>
      </c>
      <c r="C19" s="49"/>
      <c r="D19" s="50">
        <f>+[1]ESF!E19</f>
        <v>0</v>
      </c>
      <c r="E19" s="50">
        <v>0</v>
      </c>
      <c r="F19" s="50">
        <v>0</v>
      </c>
      <c r="G19" s="51">
        <f t="shared" si="2"/>
        <v>0</v>
      </c>
      <c r="H19" s="51">
        <f t="shared" si="1"/>
        <v>0</v>
      </c>
      <c r="I19" s="48"/>
      <c r="J19" s="44"/>
    </row>
    <row r="20" spans="1:11" ht="20.25" x14ac:dyDescent="0.3">
      <c r="A20" s="45"/>
      <c r="B20" s="52"/>
      <c r="C20" s="52"/>
      <c r="D20" s="53"/>
      <c r="E20" s="53"/>
      <c r="F20" s="53"/>
      <c r="G20" s="53"/>
      <c r="H20" s="53"/>
      <c r="I20" s="48"/>
      <c r="J20" s="44"/>
    </row>
    <row r="21" spans="1:11" ht="20.25" x14ac:dyDescent="0.3">
      <c r="A21" s="54"/>
      <c r="B21" s="41" t="s">
        <v>21</v>
      </c>
      <c r="C21" s="41"/>
      <c r="D21" s="42">
        <f>SUM(D23:D31)</f>
        <v>17754026</v>
      </c>
      <c r="E21" s="42">
        <f>SUM(E23:E31)</f>
        <v>2185238.12</v>
      </c>
      <c r="F21" s="42">
        <f>SUM(F23:F31)</f>
        <v>0</v>
      </c>
      <c r="G21" s="42">
        <f>D21+E21-F21</f>
        <v>19939264.120000001</v>
      </c>
      <c r="H21" s="42">
        <f>G21-D21</f>
        <v>2185238.120000001</v>
      </c>
      <c r="I21" s="43"/>
      <c r="J21" s="44"/>
    </row>
    <row r="22" spans="1:11" ht="5.0999999999999996" customHeight="1" x14ac:dyDescent="0.3">
      <c r="A22" s="45"/>
      <c r="B22" s="46"/>
      <c r="C22" s="52"/>
      <c r="D22" s="47"/>
      <c r="E22" s="47"/>
      <c r="F22" s="47"/>
      <c r="G22" s="47"/>
      <c r="H22" s="47"/>
      <c r="I22" s="48"/>
      <c r="J22" s="44"/>
    </row>
    <row r="23" spans="1:11" ht="19.5" customHeight="1" x14ac:dyDescent="0.3">
      <c r="A23" s="45"/>
      <c r="B23" s="49" t="s">
        <v>22</v>
      </c>
      <c r="C23" s="49"/>
      <c r="D23" s="50"/>
      <c r="E23" s="50"/>
      <c r="F23" s="50"/>
      <c r="G23" s="51">
        <f>+D23+E23-F23</f>
        <v>0</v>
      </c>
      <c r="H23" s="51">
        <f>G23-D23</f>
        <v>0</v>
      </c>
      <c r="I23" s="48"/>
      <c r="J23" s="44"/>
    </row>
    <row r="24" spans="1:11" ht="19.5" customHeight="1" x14ac:dyDescent="0.3">
      <c r="A24" s="45"/>
      <c r="B24" s="49" t="s">
        <v>23</v>
      </c>
      <c r="C24" s="49"/>
      <c r="D24" s="50">
        <f>+[1]ESF!E29</f>
        <v>0</v>
      </c>
      <c r="E24" s="50">
        <v>0</v>
      </c>
      <c r="F24" s="50">
        <v>0</v>
      </c>
      <c r="G24" s="51">
        <f t="shared" ref="G24:G31" si="3">D24+E24-F24</f>
        <v>0</v>
      </c>
      <c r="H24" s="51">
        <f t="shared" ref="H24:H31" si="4">G24-D24</f>
        <v>0</v>
      </c>
      <c r="I24" s="48"/>
      <c r="J24" s="44"/>
    </row>
    <row r="25" spans="1:11" ht="19.5" customHeight="1" x14ac:dyDescent="0.3">
      <c r="A25" s="45"/>
      <c r="B25" s="49" t="s">
        <v>24</v>
      </c>
      <c r="C25" s="49"/>
      <c r="D25" s="50">
        <v>8540650</v>
      </c>
      <c r="E25" s="50">
        <v>2073453.12</v>
      </c>
      <c r="F25" s="50">
        <v>0</v>
      </c>
      <c r="G25" s="51">
        <v>10614103.119999999</v>
      </c>
      <c r="H25" s="51">
        <f>G25-D25</f>
        <v>2073453.1199999992</v>
      </c>
      <c r="I25" s="48"/>
      <c r="J25" s="44"/>
    </row>
    <row r="26" spans="1:11" ht="19.5" customHeight="1" x14ac:dyDescent="0.3">
      <c r="A26" s="45"/>
      <c r="B26" s="49" t="s">
        <v>25</v>
      </c>
      <c r="C26" s="49"/>
      <c r="D26" s="50">
        <v>9213376</v>
      </c>
      <c r="E26" s="50">
        <v>60785</v>
      </c>
      <c r="F26" s="50">
        <v>0</v>
      </c>
      <c r="G26" s="51">
        <v>9274161</v>
      </c>
      <c r="H26" s="51">
        <f>G26-D26</f>
        <v>60785</v>
      </c>
      <c r="I26" s="48"/>
      <c r="J26" s="44"/>
    </row>
    <row r="27" spans="1:11" ht="19.5" customHeight="1" x14ac:dyDescent="0.3">
      <c r="A27" s="45"/>
      <c r="B27" s="49" t="s">
        <v>26</v>
      </c>
      <c r="C27" s="49"/>
      <c r="D27" s="50">
        <v>0</v>
      </c>
      <c r="E27" s="50">
        <v>0</v>
      </c>
      <c r="F27" s="50">
        <v>0</v>
      </c>
      <c r="G27" s="51">
        <f t="shared" si="3"/>
        <v>0</v>
      </c>
      <c r="H27" s="51">
        <f t="shared" si="4"/>
        <v>0</v>
      </c>
      <c r="I27" s="48"/>
      <c r="J27" s="44"/>
    </row>
    <row r="28" spans="1:11" ht="19.5" customHeight="1" x14ac:dyDescent="0.3">
      <c r="A28" s="45"/>
      <c r="B28" s="49" t="s">
        <v>27</v>
      </c>
      <c r="C28" s="49"/>
      <c r="D28" s="50">
        <v>0</v>
      </c>
      <c r="E28" s="50">
        <v>0</v>
      </c>
      <c r="F28" s="50">
        <v>0</v>
      </c>
      <c r="G28" s="51">
        <f t="shared" si="3"/>
        <v>0</v>
      </c>
      <c r="H28" s="51">
        <f t="shared" si="4"/>
        <v>0</v>
      </c>
      <c r="I28" s="48"/>
      <c r="J28" s="44"/>
    </row>
    <row r="29" spans="1:11" ht="19.5" customHeight="1" x14ac:dyDescent="0.3">
      <c r="A29" s="45"/>
      <c r="B29" s="49" t="s">
        <v>28</v>
      </c>
      <c r="C29" s="49"/>
      <c r="D29" s="50">
        <v>0</v>
      </c>
      <c r="E29" s="50">
        <v>51000</v>
      </c>
      <c r="F29" s="50">
        <v>0</v>
      </c>
      <c r="G29" s="51">
        <v>51000</v>
      </c>
      <c r="H29" s="51">
        <f t="shared" si="4"/>
        <v>51000</v>
      </c>
      <c r="I29" s="48"/>
      <c r="J29" s="44" t="str">
        <f>IF(G29=[1]ESF!D34," ","error")</f>
        <v xml:space="preserve"> </v>
      </c>
    </row>
    <row r="30" spans="1:11" ht="19.5" customHeight="1" x14ac:dyDescent="0.3">
      <c r="A30" s="45"/>
      <c r="B30" s="49" t="s">
        <v>29</v>
      </c>
      <c r="C30" s="49"/>
      <c r="D30" s="50">
        <f>+[1]ESF!E35</f>
        <v>0</v>
      </c>
      <c r="E30" s="50">
        <v>0</v>
      </c>
      <c r="F30" s="50">
        <v>0</v>
      </c>
      <c r="G30" s="51">
        <f t="shared" si="3"/>
        <v>0</v>
      </c>
      <c r="H30" s="51">
        <f t="shared" si="4"/>
        <v>0</v>
      </c>
      <c r="I30" s="48"/>
      <c r="J30" s="44" t="str">
        <f>IF(G30=[1]ESF!D35," ","error")</f>
        <v xml:space="preserve"> </v>
      </c>
    </row>
    <row r="31" spans="1:11" ht="19.5" customHeight="1" x14ac:dyDescent="0.3">
      <c r="A31" s="45"/>
      <c r="B31" s="49" t="s">
        <v>30</v>
      </c>
      <c r="C31" s="49"/>
      <c r="D31" s="50">
        <f>+[1]ESF!E36</f>
        <v>0</v>
      </c>
      <c r="E31" s="50">
        <v>0</v>
      </c>
      <c r="F31" s="50">
        <v>0</v>
      </c>
      <c r="G31" s="51">
        <f t="shared" si="3"/>
        <v>0</v>
      </c>
      <c r="H31" s="51">
        <f t="shared" si="4"/>
        <v>0</v>
      </c>
      <c r="I31" s="48"/>
      <c r="J31" s="44" t="str">
        <f>IF(G31=[1]ESF!D36," ","error")</f>
        <v xml:space="preserve"> </v>
      </c>
    </row>
    <row r="32" spans="1:11" ht="8.25" customHeight="1" x14ac:dyDescent="0.2">
      <c r="A32" s="55"/>
      <c r="B32" s="56"/>
      <c r="C32" s="56"/>
      <c r="D32" s="56"/>
      <c r="E32" s="56"/>
      <c r="F32" s="56"/>
      <c r="G32" s="56"/>
      <c r="H32" s="56"/>
      <c r="I32" s="57"/>
    </row>
    <row r="33" spans="1:16" ht="15" customHeight="1" x14ac:dyDescent="0.2">
      <c r="A33" s="58"/>
      <c r="B33" s="59" t="s">
        <v>31</v>
      </c>
      <c r="C33" s="60"/>
      <c r="E33" s="58"/>
      <c r="F33" s="58"/>
      <c r="G33" s="58"/>
      <c r="H33" s="58"/>
      <c r="I33" s="58"/>
    </row>
    <row r="34" spans="1:16" ht="15" customHeight="1" x14ac:dyDescent="0.2">
      <c r="A34" s="6"/>
      <c r="B34" s="62" t="s">
        <v>32</v>
      </c>
      <c r="C34" s="62"/>
      <c r="D34" s="62"/>
      <c r="E34" s="62"/>
      <c r="F34" s="62"/>
      <c r="G34" s="62"/>
      <c r="H34" s="62"/>
      <c r="I34" s="63"/>
      <c r="J34" s="6"/>
      <c r="K34" s="6"/>
      <c r="L34" s="6"/>
      <c r="M34" s="6"/>
      <c r="N34" s="6"/>
      <c r="O34" s="6"/>
      <c r="P34" s="6"/>
    </row>
    <row r="35" spans="1:16" ht="37.5" customHeight="1" x14ac:dyDescent="0.2">
      <c r="A35" s="6"/>
      <c r="B35" s="64"/>
      <c r="C35" s="64"/>
      <c r="D35" s="65"/>
      <c r="E35" s="66"/>
      <c r="F35" s="66"/>
      <c r="G35" s="66"/>
      <c r="H35" s="67"/>
      <c r="I35" s="65"/>
      <c r="J35" s="6"/>
      <c r="K35" s="6"/>
      <c r="L35" s="6"/>
      <c r="M35" s="6"/>
      <c r="N35" s="6"/>
      <c r="O35" s="6"/>
      <c r="P35" s="6"/>
    </row>
    <row r="36" spans="1:16" customFormat="1" ht="18.75" customHeight="1" x14ac:dyDescent="0.25">
      <c r="A36" s="68"/>
      <c r="B36" s="67" t="s">
        <v>33</v>
      </c>
      <c r="C36" s="67"/>
      <c r="D36" s="69"/>
      <c r="E36" s="69"/>
      <c r="F36" s="67"/>
      <c r="G36" s="67"/>
      <c r="H36" s="70"/>
    </row>
    <row r="37" spans="1:16" ht="14.1" customHeight="1" x14ac:dyDescent="0.2">
      <c r="A37" s="6"/>
      <c r="B37" s="71"/>
      <c r="C37" s="71"/>
      <c r="D37" s="72"/>
      <c r="E37" s="71"/>
      <c r="F37" s="71"/>
      <c r="G37" s="71"/>
      <c r="H37" s="71"/>
      <c r="I37" s="73"/>
      <c r="O37" s="6"/>
      <c r="P37" s="6"/>
    </row>
    <row r="38" spans="1:16" ht="14.1" customHeight="1" x14ac:dyDescent="0.2">
      <c r="A38" s="6"/>
      <c r="B38" s="74"/>
      <c r="C38" s="74"/>
      <c r="D38" s="72"/>
      <c r="E38" s="74"/>
      <c r="F38" s="74"/>
      <c r="G38" s="74"/>
      <c r="H38" s="74"/>
      <c r="I38" s="73"/>
      <c r="O38" s="6"/>
      <c r="P38" s="6"/>
    </row>
    <row r="39" spans="1:16" x14ac:dyDescent="0.2">
      <c r="B39" s="6"/>
      <c r="C39" s="6"/>
      <c r="D39" s="75"/>
      <c r="E39" s="6"/>
      <c r="F39" s="6"/>
      <c r="G39" s="6"/>
    </row>
    <row r="40" spans="1:16" x14ac:dyDescent="0.2">
      <c r="B40" s="64"/>
      <c r="C40" s="64"/>
      <c r="D40" s="75"/>
      <c r="E40" s="64"/>
      <c r="F40" s="64"/>
      <c r="G40" s="76"/>
    </row>
    <row r="41" spans="1:16" customFormat="1" ht="15" x14ac:dyDescent="0.25">
      <c r="A41" s="77" t="s">
        <v>34</v>
      </c>
      <c r="B41" s="70"/>
      <c r="C41" s="70"/>
      <c r="D41" s="70"/>
      <c r="E41" s="70"/>
      <c r="F41" s="70"/>
      <c r="G41" s="70"/>
    </row>
    <row r="45" spans="1:16" x14ac:dyDescent="0.2">
      <c r="A45" s="78"/>
      <c r="B45" s="78"/>
      <c r="C45" s="76"/>
    </row>
    <row r="46" spans="1:16" s="81" customFormat="1" ht="15" x14ac:dyDescent="0.25">
      <c r="A46" s="79" t="s">
        <v>35</v>
      </c>
      <c r="B46" s="80"/>
      <c r="C46" s="80"/>
      <c r="D46" s="80"/>
      <c r="E46" s="80"/>
      <c r="F46" s="80"/>
      <c r="G46" s="80"/>
    </row>
  </sheetData>
  <sheetProtection formatCells="0" selectLockedCells="1"/>
  <mergeCells count="33">
    <mergeCell ref="B40:C40"/>
    <mergeCell ref="E40:F40"/>
    <mergeCell ref="B30:C30"/>
    <mergeCell ref="B31:C31"/>
    <mergeCell ref="A32:I32"/>
    <mergeCell ref="B34:H34"/>
    <mergeCell ref="B35:C35"/>
    <mergeCell ref="B37:C37"/>
    <mergeCell ref="E37:H37"/>
    <mergeCell ref="B24:C24"/>
    <mergeCell ref="B25:C25"/>
    <mergeCell ref="B26:C26"/>
    <mergeCell ref="B27:C27"/>
    <mergeCell ref="B28:C28"/>
    <mergeCell ref="B29:C29"/>
    <mergeCell ref="B16:C16"/>
    <mergeCell ref="B17:C17"/>
    <mergeCell ref="B18:C18"/>
    <mergeCell ref="B19:C19"/>
    <mergeCell ref="B21:C21"/>
    <mergeCell ref="B23:C23"/>
    <mergeCell ref="A8:I8"/>
    <mergeCell ref="B9:C9"/>
    <mergeCell ref="B11:C11"/>
    <mergeCell ref="B13:C13"/>
    <mergeCell ref="B14:C14"/>
    <mergeCell ref="B15:C15"/>
    <mergeCell ref="C1:I1"/>
    <mergeCell ref="C2:H2"/>
    <mergeCell ref="C3:H3"/>
    <mergeCell ref="A4:I4"/>
    <mergeCell ref="B5:C6"/>
    <mergeCell ref="A7:I7"/>
  </mergeCells>
  <printOptions verticalCentered="1"/>
  <pageMargins left="0.51181102362204722" right="0" top="0.19685039370078741" bottom="0.19685039370078741" header="0" footer="0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2017-05-17T15:50:54Z</dcterms:created>
  <dcterms:modified xsi:type="dcterms:W3CDTF">2017-05-17T15:51:11Z</dcterms:modified>
</cp:coreProperties>
</file>