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915" windowHeight="8370" activeTab="6"/>
  </bookViews>
  <sheets>
    <sheet name="ESF01" sheetId="1" r:id="rId1"/>
    <sheet name="ESF02" sheetId="2" r:id="rId2"/>
    <sheet name="EA01" sheetId="3" r:id="rId3"/>
    <sheet name="EVHP01" sheetId="4" r:id="rId4"/>
    <sheet name="EFE 01" sheetId="5" r:id="rId5"/>
    <sheet name="II notas de memoria " sheetId="6" r:id="rId6"/>
    <sheet name="notas adm punto 10" sheetId="7" r:id="rId7"/>
    <sheet name="Hoja1" sheetId="8" r:id="rId8"/>
  </sheets>
  <calcPr calcId="145621"/>
</workbook>
</file>

<file path=xl/calcChain.xml><?xml version="1.0" encoding="utf-8"?>
<calcChain xmlns="http://schemas.openxmlformats.org/spreadsheetml/2006/main">
  <c r="E176" i="3" l="1"/>
  <c r="D176" i="3"/>
  <c r="E156" i="3"/>
  <c r="D156" i="3"/>
  <c r="E149" i="3"/>
  <c r="D149" i="3"/>
  <c r="E139" i="3"/>
  <c r="D139" i="3"/>
  <c r="E131" i="3"/>
  <c r="D131" i="3"/>
  <c r="E126" i="3"/>
  <c r="E125" i="3" s="1"/>
  <c r="D126" i="3"/>
  <c r="E78" i="3"/>
  <c r="D78" i="3"/>
  <c r="E48" i="3"/>
  <c r="D48" i="3"/>
  <c r="E46" i="3"/>
  <c r="D46" i="3"/>
  <c r="E43" i="3"/>
  <c r="D43" i="3"/>
  <c r="E39" i="3"/>
  <c r="D39" i="3"/>
  <c r="E37" i="3"/>
  <c r="D37" i="3"/>
  <c r="E33" i="3"/>
  <c r="D33" i="3"/>
  <c r="D125" i="3" l="1"/>
  <c r="D51" i="3"/>
  <c r="E51" i="3"/>
  <c r="C22" i="6"/>
  <c r="D22" i="6"/>
  <c r="E22" i="6"/>
  <c r="B22" i="6"/>
  <c r="D141" i="5" l="1"/>
  <c r="D173" i="5" s="1"/>
  <c r="D88" i="5"/>
  <c r="D28" i="5"/>
  <c r="D29" i="4"/>
  <c r="D25" i="3" l="1"/>
  <c r="D23" i="3"/>
  <c r="D20" i="3"/>
  <c r="D14" i="3"/>
  <c r="D16" i="3"/>
  <c r="E10" i="3"/>
  <c r="E14" i="3"/>
  <c r="E16" i="3"/>
  <c r="E20" i="3"/>
  <c r="E23" i="3"/>
  <c r="E25" i="3"/>
  <c r="C19" i="7" l="1"/>
  <c r="C17" i="7"/>
  <c r="C14" i="7"/>
  <c r="C10" i="7"/>
  <c r="C6" i="7"/>
  <c r="C22" i="7" l="1"/>
  <c r="D70" i="5"/>
  <c r="D10" i="3" l="1"/>
  <c r="E112" i="3" l="1"/>
  <c r="E119" i="3"/>
  <c r="D119" i="3"/>
  <c r="D112" i="3"/>
  <c r="E102" i="3"/>
  <c r="D102" i="3"/>
  <c r="E94" i="3"/>
  <c r="D94" i="3"/>
  <c r="E89" i="3"/>
  <c r="D89" i="3"/>
  <c r="E28" i="3"/>
  <c r="D88" i="3" l="1"/>
  <c r="E88" i="3"/>
  <c r="D40" i="4" l="1"/>
  <c r="E71" i="3" l="1"/>
  <c r="D71" i="3"/>
  <c r="F165" i="2" l="1"/>
  <c r="F129" i="2"/>
  <c r="E129" i="2"/>
  <c r="F18" i="2"/>
  <c r="E18" i="2"/>
  <c r="G47" i="1" l="1"/>
  <c r="E47" i="1"/>
  <c r="D25" i="5" l="1"/>
  <c r="D23" i="5" s="1"/>
  <c r="D15" i="5"/>
  <c r="C15" i="5"/>
  <c r="E40" i="4"/>
  <c r="E37" i="4"/>
  <c r="D37" i="4"/>
  <c r="D45" i="4" s="1"/>
  <c r="E16" i="4"/>
  <c r="D16" i="4"/>
  <c r="E169" i="3"/>
  <c r="D169" i="3"/>
  <c r="E45" i="4" l="1"/>
  <c r="E165" i="2"/>
  <c r="F150" i="2"/>
  <c r="E150" i="2"/>
  <c r="D28" i="3" l="1"/>
  <c r="F142" i="2"/>
  <c r="E142" i="2"/>
  <c r="F136" i="2"/>
  <c r="E136" i="2"/>
  <c r="F89" i="2" l="1"/>
  <c r="E89" i="2"/>
  <c r="F74" i="2"/>
  <c r="E74" i="2"/>
</calcChain>
</file>

<file path=xl/sharedStrings.xml><?xml version="1.0" encoding="utf-8"?>
<sst xmlns="http://schemas.openxmlformats.org/spreadsheetml/2006/main" count="853" uniqueCount="476">
  <si>
    <t>RECURSOS FISCALES</t>
  </si>
  <si>
    <t>FOPADEM 2015</t>
  </si>
  <si>
    <t>PARTICIPACIONES FISCALES</t>
  </si>
  <si>
    <t>RESERVA</t>
  </si>
  <si>
    <t>ISR PARTICIPABLE</t>
  </si>
  <si>
    <t>FORTAMUN 2015</t>
  </si>
  <si>
    <t>FAISM 2015</t>
  </si>
  <si>
    <t>FID 2015</t>
  </si>
  <si>
    <t>INFRAESTRUCTURA 2013</t>
  </si>
  <si>
    <t>SECRETARIA DE ECONOMIA</t>
  </si>
  <si>
    <t>FONDO DE FORTALECIMIENTO</t>
  </si>
  <si>
    <t>BECAS NIÑOS</t>
  </si>
  <si>
    <t xml:space="preserve">INFRAESTRUCTURA </t>
  </si>
  <si>
    <t xml:space="preserve">FOPADEM </t>
  </si>
  <si>
    <t xml:space="preserve">TOTAL </t>
  </si>
  <si>
    <t xml:space="preserve">CUENTA </t>
  </si>
  <si>
    <t xml:space="preserve">CONCEPTO </t>
  </si>
  <si>
    <t xml:space="preserve">TIPO </t>
  </si>
  <si>
    <t xml:space="preserve">Efectivo y Equivalentes </t>
  </si>
  <si>
    <t>Fondos Fijos de Caja</t>
  </si>
  <si>
    <t>Bancos Moneda Nacional/Cts. Bancarias</t>
  </si>
  <si>
    <t>Depositos en Garantía</t>
  </si>
  <si>
    <t>Otras Cuentas</t>
  </si>
  <si>
    <t>(pesos)</t>
  </si>
  <si>
    <t xml:space="preserve">SUMA </t>
  </si>
  <si>
    <t xml:space="preserve">ESF 01 </t>
  </si>
  <si>
    <t xml:space="preserve">ACTIVO </t>
  </si>
  <si>
    <t>El Municipio no cuenta con inversiones a largo plazo, las inversiones financieras</t>
  </si>
  <si>
    <t>son con vencimiento a 1 día y se integran de la siguiente forma:</t>
  </si>
  <si>
    <t xml:space="preserve">VENCIMIENTO </t>
  </si>
  <si>
    <t xml:space="preserve">Gastos a comprobar- empleados </t>
  </si>
  <si>
    <t xml:space="preserve">Prestamos a empleados </t>
  </si>
  <si>
    <t>Menor a 365 días</t>
  </si>
  <si>
    <t>Menor a 90 días</t>
  </si>
  <si>
    <t xml:space="preserve">Credito al salario </t>
  </si>
  <si>
    <t>Ejercicios anteriores</t>
  </si>
  <si>
    <t xml:space="preserve">Otros Deudores </t>
  </si>
  <si>
    <t>Cuentas por Cobrar ejercicio  2007</t>
  </si>
  <si>
    <t xml:space="preserve">Subsidio al empleo </t>
  </si>
  <si>
    <t>SUMAS</t>
  </si>
  <si>
    <t xml:space="preserve">Deudores diversos </t>
  </si>
  <si>
    <t xml:space="preserve">proveedores por adquisición de bienes y prestación de servicios a corto plazo. </t>
  </si>
  <si>
    <t xml:space="preserve">Esta nota no aplica para  el  Municipio ya que no cuenta con  pagos por anticipo a </t>
  </si>
  <si>
    <t xml:space="preserve">Esta nota no aplica  para el Municipio ya que no realiza  ningún proceso de transformación </t>
  </si>
  <si>
    <t xml:space="preserve">y/o elaboración de bienes. </t>
  </si>
  <si>
    <t xml:space="preserve">Almacen de adquisiciones </t>
  </si>
  <si>
    <t xml:space="preserve">Almacenes </t>
  </si>
  <si>
    <t xml:space="preserve">ESF 02.-  Derechos a recibir y equivalentes </t>
  </si>
  <si>
    <t xml:space="preserve">ESF 03.- Derechos a Recibir de Bienes o Servicios </t>
  </si>
  <si>
    <t xml:space="preserve">ESF 04.- Bienes Disponibles para su Transformación o Consumo </t>
  </si>
  <si>
    <t xml:space="preserve">ESF 05.- Bienes Disponibles para su consumo dentro de la Cuenta de Almacén </t>
  </si>
  <si>
    <t xml:space="preserve">ESF 06.- Inversiones Financieras </t>
  </si>
  <si>
    <t xml:space="preserve">Esta Nota no aplica al Municipio ya que no tiene inversiones financieras, solo </t>
  </si>
  <si>
    <t xml:space="preserve">maneja inversiones con vencimiento a 1 día de plazo. </t>
  </si>
  <si>
    <t xml:space="preserve">Inversiones Financieras a largo plazo </t>
  </si>
  <si>
    <t>FIDEICOMISOS</t>
  </si>
  <si>
    <t>Inversiones Financieras a largo plazo</t>
  </si>
  <si>
    <t xml:space="preserve">INVERSIONES FINANCIERAS </t>
  </si>
  <si>
    <t xml:space="preserve">ESF 07.- Inversiones Finacieras </t>
  </si>
  <si>
    <t xml:space="preserve">ESF 08.- Bienes Muebles e Inmuebles </t>
  </si>
  <si>
    <t xml:space="preserve">ESTADO </t>
  </si>
  <si>
    <t xml:space="preserve">Bienes Muebles </t>
  </si>
  <si>
    <t xml:space="preserve">Muebles de oficina </t>
  </si>
  <si>
    <t xml:space="preserve">Equipo de Computo </t>
  </si>
  <si>
    <t>Otros Mobiliarios y E. de Admón.</t>
  </si>
  <si>
    <t xml:space="preserve">Otros equipos de transporte </t>
  </si>
  <si>
    <t xml:space="preserve">Equipo de defensa y seguridad </t>
  </si>
  <si>
    <t>Herramientas y maquinas</t>
  </si>
  <si>
    <t xml:space="preserve">SUMAS </t>
  </si>
  <si>
    <t xml:space="preserve">Bienes Inmuebles </t>
  </si>
  <si>
    <t xml:space="preserve">Terrenos </t>
  </si>
  <si>
    <t xml:space="preserve">Edificios no residenciales </t>
  </si>
  <si>
    <t xml:space="preserve">Edificacion no habitacional </t>
  </si>
  <si>
    <t>Otras Construcciones de Ingenieria</t>
  </si>
  <si>
    <t xml:space="preserve">Edificación habitacional </t>
  </si>
  <si>
    <t>El monto de depreciación del ejercicio y la acumulada, las tasas aplicadas y los criterios</t>
  </si>
  <si>
    <t xml:space="preserve">ESF 09.- Bienes Intangibles </t>
  </si>
  <si>
    <t>Esta Nota no aplica  para el Municipio, ya que no cuenta con registro de activo intangible</t>
  </si>
  <si>
    <t xml:space="preserve">en las cuenta aplicables. </t>
  </si>
  <si>
    <t>ESF 10.-  Estimaciones y deterioros</t>
  </si>
  <si>
    <t xml:space="preserve">ESF 11.- Otros Activos </t>
  </si>
  <si>
    <t>Esta Nota no aplica para el Municipio, ya que no cuenta con registros en las cuentas</t>
  </si>
  <si>
    <t xml:space="preserve">aplicables. </t>
  </si>
  <si>
    <t>PASIVO</t>
  </si>
  <si>
    <t>PASIVO CIRCULANTE</t>
  </si>
  <si>
    <t>ESF 12.- Cuentas por pagar a corto plazo</t>
  </si>
  <si>
    <t>CUENTA</t>
  </si>
  <si>
    <t>Las cuentas por pagar a corto plazo, se refieren a montos pendientes de liquidar a</t>
  </si>
  <si>
    <t>Prestadores de Servicios y  Proveedores  de Bienes,  en las actividades que realiza</t>
  </si>
  <si>
    <t xml:space="preserve">el Municipio para el desarrollo de sus funciones, retenciones que derivan de servicios </t>
  </si>
  <si>
    <t xml:space="preserve">personales y prestadores de servicios, transferencias por concepto de apoyo a </t>
  </si>
  <si>
    <t xml:space="preserve">dependencias externas y otras cuentas por pagar registradas de ejercicios anteriores. </t>
  </si>
  <si>
    <t>VENCIMIENTO</t>
  </si>
  <si>
    <t>FACTIBILIDAD</t>
  </si>
  <si>
    <t>Servicios Personales- Prest. Serv.</t>
  </si>
  <si>
    <t>Menor a 90</t>
  </si>
  <si>
    <t xml:space="preserve">Proveedores por pagar </t>
  </si>
  <si>
    <t>Contratistas prestadores de serv.</t>
  </si>
  <si>
    <t xml:space="preserve">Transferencias otorgadas </t>
  </si>
  <si>
    <t>Retenciones</t>
  </si>
  <si>
    <t>Otras cuentas por pagar registradas</t>
  </si>
  <si>
    <t xml:space="preserve">ESF 13.- Recursos de Fondos de Bienes a Terceros </t>
  </si>
  <si>
    <t xml:space="preserve">Esta Nota no aplica para el Municipio, ya que no cuenta con registros en las cuentas </t>
  </si>
  <si>
    <t>Porción a Corto plazo de la Deuda</t>
  </si>
  <si>
    <t>Pública a largo plazo</t>
  </si>
  <si>
    <t>Cuentas por pagar acumuladas</t>
  </si>
  <si>
    <t>Cuentas por pagar a corto plazo</t>
  </si>
  <si>
    <t xml:space="preserve">Otros pasivos a corto plazo </t>
  </si>
  <si>
    <t xml:space="preserve">Otros pasivos de ingresos por </t>
  </si>
  <si>
    <t xml:space="preserve">clasificar </t>
  </si>
  <si>
    <t xml:space="preserve">Deuda pública  a largo plazo </t>
  </si>
  <si>
    <t>Prestamo  por pagar</t>
  </si>
  <si>
    <t>120 MESES</t>
  </si>
  <si>
    <t>%</t>
  </si>
  <si>
    <t xml:space="preserve">Cuentas por pagar a largo Plazo </t>
  </si>
  <si>
    <t>ESF 14.- Pasivos Diferidos y Otros</t>
  </si>
  <si>
    <t xml:space="preserve">El importe de pasivo diferido  corresponde a  Ingresos por Clasificar </t>
  </si>
  <si>
    <t>NATURALEZA</t>
  </si>
  <si>
    <t xml:space="preserve">NATURALEZA </t>
  </si>
  <si>
    <t xml:space="preserve">Impuestos </t>
  </si>
  <si>
    <t xml:space="preserve">Impuestos sobre el patrimonio </t>
  </si>
  <si>
    <t>Accesoriosde impuestos</t>
  </si>
  <si>
    <t xml:space="preserve">Otros impuestos </t>
  </si>
  <si>
    <t xml:space="preserve">Derechos </t>
  </si>
  <si>
    <t>Derechos por prestación de serv.</t>
  </si>
  <si>
    <t xml:space="preserve">Accesorios de derechos </t>
  </si>
  <si>
    <t xml:space="preserve">Otros derechos </t>
  </si>
  <si>
    <t xml:space="preserve">Productos </t>
  </si>
  <si>
    <t>Derivados del uso y aprovecham</t>
  </si>
  <si>
    <t>de bienes no sujetos a regimen</t>
  </si>
  <si>
    <t xml:space="preserve">Aprovechamientos </t>
  </si>
  <si>
    <t xml:space="preserve">Otros aprovechamientos </t>
  </si>
  <si>
    <t xml:space="preserve">Participaciones y Aportaciones </t>
  </si>
  <si>
    <t>Participaciones</t>
  </si>
  <si>
    <t xml:space="preserve">Aportaciones </t>
  </si>
  <si>
    <t xml:space="preserve">FEDERALES </t>
  </si>
  <si>
    <t>EA 01.- Ingresos de Gestión</t>
  </si>
  <si>
    <t xml:space="preserve">EA 02.- Otros ingresos </t>
  </si>
  <si>
    <t>Servicios Personales</t>
  </si>
  <si>
    <t>EA 03.- Gastos y Otras Perdidas</t>
  </si>
  <si>
    <t xml:space="preserve">De acuerdo a lo establecido en el Manual de Contabilidad Gubernamental en sus notas al </t>
  </si>
  <si>
    <t xml:space="preserve">Estado de Actividades, los gastos que representan el 10 % ó mas del total de los gastos, se </t>
  </si>
  <si>
    <t>describen de la siguiente forma:</t>
  </si>
  <si>
    <t>Seguridad Social</t>
  </si>
  <si>
    <t xml:space="preserve">Remuneraciones al personal de carácter permanente </t>
  </si>
  <si>
    <t xml:space="preserve">Percepciones al personal de carácter permanente </t>
  </si>
  <si>
    <t xml:space="preserve">Remuneraciones adicionales y especiales </t>
  </si>
  <si>
    <t>Otras prestaciones sociales y economicas</t>
  </si>
  <si>
    <t xml:space="preserve">Prestaciones al personal de carácter permanente, de acuerdo a disposiciones de ley . </t>
  </si>
  <si>
    <t>Materiales y Suministros</t>
  </si>
  <si>
    <t>Alimentos y Utensilios</t>
  </si>
  <si>
    <t xml:space="preserve">Materiales y Art. Construcción </t>
  </si>
  <si>
    <t xml:space="preserve">Productos quimicos, Farmaceuticos y de laboratorio </t>
  </si>
  <si>
    <t xml:space="preserve">Combustibles, Lubricantes y aditivos </t>
  </si>
  <si>
    <t xml:space="preserve">Vestuarios, Blancos, Prendas de protección y articulos deportivos </t>
  </si>
  <si>
    <t xml:space="preserve">Herramientas, Refacciones y accesorios menores </t>
  </si>
  <si>
    <t xml:space="preserve">Materiales de Administración </t>
  </si>
  <si>
    <t>Gasto para la reparación y mantenimiento de oficinas publicas</t>
  </si>
  <si>
    <t>Gasto para dar mantenimiento a unidades y consumo de combustible para cumplimiento  de servicios publicos y función administrativa.</t>
  </si>
  <si>
    <t>Gasto para  mantenimiento de Unidades para el desempeño de sus funciones.</t>
  </si>
  <si>
    <t xml:space="preserve">Gasto para cumplimiento al personal que labora en diferentes dependencias del municipio </t>
  </si>
  <si>
    <t xml:space="preserve">Percepciones adicionales y especiales al personal </t>
  </si>
  <si>
    <t xml:space="preserve">Prestaciones de ley al personal que labora de carácter permanente </t>
  </si>
  <si>
    <t>Gasto para el buen funcionamiento y desempeño  de las actividades administrativas.</t>
  </si>
  <si>
    <t>Gasto para atención de personal que visita a nuestro municipio y personal que labora.</t>
  </si>
  <si>
    <t xml:space="preserve">Gasto para el buen funcionamiento en  las actividades de limpieza de las distintas dependencias. </t>
  </si>
  <si>
    <t xml:space="preserve">Servicios Generales </t>
  </si>
  <si>
    <t>Servicios Basicos</t>
  </si>
  <si>
    <t xml:space="preserve">Servicios de Arrendamiento </t>
  </si>
  <si>
    <t xml:space="preserve">Servicios Profesionales </t>
  </si>
  <si>
    <t>Servicios Financieros, Bancarios</t>
  </si>
  <si>
    <t>Servicios de Instalación, reparación</t>
  </si>
  <si>
    <t xml:space="preserve">Servicios de Comunicación social </t>
  </si>
  <si>
    <t xml:space="preserve">Servicios de Traslado </t>
  </si>
  <si>
    <t>Servicios Oficiales</t>
  </si>
  <si>
    <t>Pago por arrendamiento de copiadoras y maquinarias para el desempeño de funciones en las diferentes dependencias.</t>
  </si>
  <si>
    <t>Pago por concepto de asesorias externas y capacitaciones al personal.</t>
  </si>
  <si>
    <t>Pago por compra de seguros a unidades de los deptos. De Seguridad Pública y función municipal.</t>
  </si>
  <si>
    <t xml:space="preserve">Gastos de Reparación y servicio de mantenimiento, reposición de fondo revolvente </t>
  </si>
  <si>
    <t xml:space="preserve">Gastos de publicidad y comunicación social. </t>
  </si>
  <si>
    <t xml:space="preserve">Gastos por comisión conferida para cumplimiento de las funciones, viaticos al personal que labora en las diferentes dependencias. </t>
  </si>
  <si>
    <t>Pago de impuestos sobre la nomina de personal, pago de placas y tenecias de vehiculos de las diferentes dependencias del municipio.</t>
  </si>
  <si>
    <t>Gastos originados en eventos oficiales y culturales  del municipio.</t>
  </si>
  <si>
    <t xml:space="preserve">Pago por consumo de CFE, TELMEX y Servicio Postal Mexicano </t>
  </si>
  <si>
    <t>Transferencias, asignaciones, subsidios y otras ayudas</t>
  </si>
  <si>
    <t>Subsidios</t>
  </si>
  <si>
    <t>Ayudas sociales a personas</t>
  </si>
  <si>
    <t>Becas</t>
  </si>
  <si>
    <t>Ayudas Socialesa instituciones</t>
  </si>
  <si>
    <t>Pensiones</t>
  </si>
  <si>
    <t xml:space="preserve">Jubilaciones </t>
  </si>
  <si>
    <t xml:space="preserve">Apoyos para traslado a personas de escasos recursos, asociaciones etc. </t>
  </si>
  <si>
    <t xml:space="preserve">Capacitaciones al personal que brinda la Auditoria Superior del Edo. </t>
  </si>
  <si>
    <t>Apoyo y aportaciones que se hacen al sindicato de burocratas municipales</t>
  </si>
  <si>
    <t xml:space="preserve">Gasto efectuado en el pago de pensiones y jubilaciones al personal </t>
  </si>
  <si>
    <t>Gasto por subsidios al Contribuyente</t>
  </si>
  <si>
    <t>Intereses y comisiones</t>
  </si>
  <si>
    <t xml:space="preserve">Intereses de la Deuda interna </t>
  </si>
  <si>
    <t>5  GASTOS Y OTRAS PERDIDAS</t>
  </si>
  <si>
    <t>EXPLICACION</t>
  </si>
  <si>
    <t xml:space="preserve">Percepciones por concepto de pago al personal que labora, prestaciones sociales y economicas de acuerdo a disposiciones legales. </t>
  </si>
  <si>
    <t>Servicios Básicos</t>
  </si>
  <si>
    <t>Pago por consumo de energía electrica de oficinas municipales, alumbrado público, servicio de TELMEX de las distintas dependencias y servicio postal pata el cumplimiento de las obligaciones</t>
  </si>
  <si>
    <t>Tributarios</t>
  </si>
  <si>
    <t>No tributarios</t>
  </si>
  <si>
    <t>Gastos de Funcionamiento</t>
  </si>
  <si>
    <t>Los Gastos de Funcionamiento se describen de la siguiente forma:</t>
  </si>
  <si>
    <t xml:space="preserve">EA 04.-    4  Ingresos y Otros Beneficios y  5 Gastos y Otras perdidas </t>
  </si>
  <si>
    <t>4 Ingresos y Otros Beneficios</t>
  </si>
  <si>
    <t>Ahorro / Desahorro del ejercicio</t>
  </si>
  <si>
    <t xml:space="preserve">Se informa el total de Ingresos recaudados y el total de gastos originados en el </t>
  </si>
  <si>
    <t>funcionamiento, obteniendo un ahorro en el ejercicio, representado como sigue.</t>
  </si>
  <si>
    <t>5 Gastos y Otras Perdidas</t>
  </si>
  <si>
    <t>a ) NOTAS DE DESGLOSE</t>
  </si>
  <si>
    <t xml:space="preserve">II) NOTAS AL ESTADO DE ACTIVIDADES </t>
  </si>
  <si>
    <t>I) NOTAS AL ESTADO DE SITUACION FINANCIERA</t>
  </si>
  <si>
    <t>III) NOTAS AL ESTADO DE VARIACION EN LA HACIENDA PUBLICA</t>
  </si>
  <si>
    <t>EVHP 01 .- Patrimonio Contribuido</t>
  </si>
  <si>
    <t xml:space="preserve">EVHP 02.- Patrimonio Generado </t>
  </si>
  <si>
    <t>PROCEDENCIA</t>
  </si>
  <si>
    <t>Resultado del Ejercicio (Ahorro/desahorro)</t>
  </si>
  <si>
    <t>EFE 01.- Efectivo y Equivalentes</t>
  </si>
  <si>
    <t>Efectivo en Bancos - Tesorería</t>
  </si>
  <si>
    <t>Efectivo en Bancos_ Dependencias</t>
  </si>
  <si>
    <t>Inversiones Temporales</t>
  </si>
  <si>
    <t xml:space="preserve">Deposito de fondos de terceros </t>
  </si>
  <si>
    <t xml:space="preserve">EFE 02.- Bienes Muebles e Inmuebles </t>
  </si>
  <si>
    <t xml:space="preserve">EFE 03.- Conciliación  de los Flujos de Efectivo Netos de las Actividades de Operación y la </t>
  </si>
  <si>
    <t>Cuenta de Ahorro/Desahorro antes de Rubros Extraordinarios</t>
  </si>
  <si>
    <t>CONCEPTO</t>
  </si>
  <si>
    <t>Depreciaciones</t>
  </si>
  <si>
    <t>Amortizaciones</t>
  </si>
  <si>
    <t>Incremento en las provisiones</t>
  </si>
  <si>
    <t>Incremento en Inversiones</t>
  </si>
  <si>
    <t>Incremento en cuentas por cobrar</t>
  </si>
  <si>
    <t xml:space="preserve">Movimientos de Partidas que no afectan al efectivo </t>
  </si>
  <si>
    <t>Ahorro/Desahorro antes de rubros extraordinarios</t>
  </si>
  <si>
    <t>Partidas Extraordinarias</t>
  </si>
  <si>
    <t>V) CONCILIACIÓN ENTRE LOS INGRESOS PRESUPUESTARIOS Y CONTABLES, ASI COMO ENTRE</t>
  </si>
  <si>
    <t>LOS EGRESOS PRESUPUESTARIOS Y LOS GASTOS CONTABLES.</t>
  </si>
  <si>
    <t>Ingresos Presupuestarios y Contables.</t>
  </si>
  <si>
    <t>La Conciliación se presenta de acuerdo a los formatos de Conciliación entre los</t>
  </si>
  <si>
    <t>Municipio de San Juan de Sabinas</t>
  </si>
  <si>
    <t>Conciliación entre los Ingresos Presupuestarios y Contables</t>
  </si>
  <si>
    <t>1.- Ingresos Presupuestarios</t>
  </si>
  <si>
    <t>(  pesos )</t>
  </si>
  <si>
    <t>2.- Mas Ingresos Contables no            presupuestarios</t>
  </si>
  <si>
    <t>Otros ingresos y beneficios varios</t>
  </si>
  <si>
    <t>Otros ingresos contables no presupuestarios</t>
  </si>
  <si>
    <t xml:space="preserve">3.- Menos  ingresos presupuestarios no contables </t>
  </si>
  <si>
    <t xml:space="preserve">Productos de capital </t>
  </si>
  <si>
    <t xml:space="preserve">Ingresos derivados de financiamiento </t>
  </si>
  <si>
    <t>Otros ingresos presupuestarios</t>
  </si>
  <si>
    <t>4.- Ingresos Contables</t>
  </si>
  <si>
    <t>egresos Presupuestarios y Contables.</t>
  </si>
  <si>
    <t>Conciliación entre los Egresos Presupuestarios y Gastos  Contables</t>
  </si>
  <si>
    <t xml:space="preserve">2.- Menos egresos presupuestario no contables </t>
  </si>
  <si>
    <t>3.- Mas Gastos contables no presupuestarios</t>
  </si>
  <si>
    <t xml:space="preserve">4.- Total de Gasto Contable </t>
  </si>
  <si>
    <t>II.- NOTAS DE MEMORIA</t>
  </si>
  <si>
    <t xml:space="preserve">       (Cuentas de orden) </t>
  </si>
  <si>
    <t>SALDO INICIAL</t>
  </si>
  <si>
    <t>SALDO FINAL</t>
  </si>
  <si>
    <t xml:space="preserve">MODIFICACIONES </t>
  </si>
  <si>
    <t xml:space="preserve">Sin movimiento </t>
  </si>
  <si>
    <t>En este rubro el Patrimonio Contribuido no registro movimientos.</t>
  </si>
  <si>
    <t xml:space="preserve">Aportaciones al Patrimonio </t>
  </si>
  <si>
    <t xml:space="preserve">Ingresos </t>
  </si>
  <si>
    <t xml:space="preserve">Ingresos de gestión </t>
  </si>
  <si>
    <t xml:space="preserve">Participaciones y aportaciones </t>
  </si>
  <si>
    <t xml:space="preserve">Egresos </t>
  </si>
  <si>
    <t xml:space="preserve">Gastos de funcionamiento </t>
  </si>
  <si>
    <t>Transferencias, asignaciones</t>
  </si>
  <si>
    <t>Ahorro/desahorro</t>
  </si>
  <si>
    <t>Intereses, comisiones y otros gastos de la deuda pública</t>
  </si>
  <si>
    <t xml:space="preserve">En el rubro de Resultados del Ejercicio, con base en el ejercicio anterior se registra un </t>
  </si>
  <si>
    <t>Recursos que modifican al Patrimonio Generado (ejercicios anteriores)</t>
  </si>
  <si>
    <t>incremento que nos da como resultado un Ahorro, detallado de la siguiente forma:</t>
  </si>
  <si>
    <t>No se registro ninguna aportación al capital, por lo que no se modifica el</t>
  </si>
  <si>
    <t xml:space="preserve">Patrimonio Contribuido. </t>
  </si>
  <si>
    <t xml:space="preserve">Fondos fijos de caja </t>
  </si>
  <si>
    <t xml:space="preserve">BIENES MUEBLES </t>
  </si>
  <si>
    <t xml:space="preserve">Muebles de oficina y estanteria </t>
  </si>
  <si>
    <t xml:space="preserve">Esta Nota detalla las adquisiciones con su monto global,  las cuales se ejercieron con </t>
  </si>
  <si>
    <t>recursos propios y federales de acuerdo a las reglas de operación.</t>
  </si>
  <si>
    <t xml:space="preserve">Otras prestaciones sociales </t>
  </si>
  <si>
    <t xml:space="preserve">Maeriales de construcción </t>
  </si>
  <si>
    <t>Combustibles y lubricantes</t>
  </si>
  <si>
    <t>Vestuarios Blancos y prendas</t>
  </si>
  <si>
    <t xml:space="preserve">Herramientas, refacciones y accesorios </t>
  </si>
  <si>
    <t xml:space="preserve">Servicios Basicos </t>
  </si>
  <si>
    <t>Servicios de arrendamiento</t>
  </si>
  <si>
    <t xml:space="preserve">Servicios de instalación </t>
  </si>
  <si>
    <t xml:space="preserve">Servicios de traslado y viaticos </t>
  </si>
  <si>
    <t>Servicios oficiales</t>
  </si>
  <si>
    <t xml:space="preserve">Otros servicios generales </t>
  </si>
  <si>
    <t xml:space="preserve">Pensiones y jubilaciones </t>
  </si>
  <si>
    <t xml:space="preserve">Mobiliario y equipo  de administración </t>
  </si>
  <si>
    <t>Maquinaria, Otros  equipos y herram.</t>
  </si>
  <si>
    <t>Obra publica en bienes de dominio</t>
  </si>
  <si>
    <t>Obra publica en bienes propios</t>
  </si>
  <si>
    <t>1.- Total de Egresos Presupuestarios</t>
  </si>
  <si>
    <t>Impuestos, derechos, productos</t>
  </si>
  <si>
    <t xml:space="preserve">Cuentas de Orden contables y Presupuestales </t>
  </si>
  <si>
    <t xml:space="preserve">CUENTAS DE ORDEN CONTABLES </t>
  </si>
  <si>
    <t>CARGOS</t>
  </si>
  <si>
    <t>ABONOS</t>
  </si>
  <si>
    <t xml:space="preserve">CUENTAS DE ORDEN PRESUPUESTALES </t>
  </si>
  <si>
    <t xml:space="preserve">SALDO INICIAL </t>
  </si>
  <si>
    <t xml:space="preserve">SALDO FINAL </t>
  </si>
  <si>
    <t xml:space="preserve">8.1 LEY DE INGRESOS </t>
  </si>
  <si>
    <t xml:space="preserve">8.1.1 Ley de ingresos estimada </t>
  </si>
  <si>
    <t xml:space="preserve">8.1.2 Ley de ingresos por ejecutar </t>
  </si>
  <si>
    <t xml:space="preserve">8.1.3 Modificaciones a la ley de ingresos </t>
  </si>
  <si>
    <t xml:space="preserve">8.1.4 Ley de ingresos devengada </t>
  </si>
  <si>
    <t xml:space="preserve">8.1.5 Ley de ingresos recaudada </t>
  </si>
  <si>
    <t xml:space="preserve">8.2 PRESUPUESTO DE EGRESOS </t>
  </si>
  <si>
    <t xml:space="preserve">8.2.1 Presupuesto de egresos aprobado </t>
  </si>
  <si>
    <t>8.2.2.Presupuesto de egresos por ejercer</t>
  </si>
  <si>
    <t xml:space="preserve">8.2.3 Modificaciones al Presupuesto de egresos aprobado </t>
  </si>
  <si>
    <t>8.2.4 Presupuesto de egresos comprometido</t>
  </si>
  <si>
    <t xml:space="preserve">8.2.5 Prespuesto de egresos devengado </t>
  </si>
  <si>
    <t xml:space="preserve">8.2.6 Presupuesto de egresos ejercido </t>
  </si>
  <si>
    <t>8.2.7 Prespuesto de egresos pagado</t>
  </si>
  <si>
    <t>INGRESOS</t>
  </si>
  <si>
    <t>ESTIMADOS</t>
  </si>
  <si>
    <t>RECAUDADOS</t>
  </si>
  <si>
    <t xml:space="preserve">POR EJERCER </t>
  </si>
  <si>
    <t>En proceso de elaboración</t>
  </si>
  <si>
    <t>Mobiliario y equipo de administración</t>
  </si>
  <si>
    <t xml:space="preserve">Maquinaria otros equipos y herramientas </t>
  </si>
  <si>
    <t>Activos Intangibles</t>
  </si>
  <si>
    <t>Obra Publica en bienes propios</t>
  </si>
  <si>
    <t xml:space="preserve">Amortización de la deuda </t>
  </si>
  <si>
    <t xml:space="preserve">Acciones u participaciones de capital </t>
  </si>
  <si>
    <t>PRODUCTIVA</t>
  </si>
  <si>
    <t>Cargos registrados por bancos</t>
  </si>
  <si>
    <t>Otros muebles de oficina</t>
  </si>
  <si>
    <t>Equipos y aparatos audiovisuales</t>
  </si>
  <si>
    <t>Aparatos deportivos</t>
  </si>
  <si>
    <t>Otros Mobiliarios y equipo educacional</t>
  </si>
  <si>
    <t xml:space="preserve">Automoviles y Camiones </t>
  </si>
  <si>
    <t xml:space="preserve">Carrocerias y remolques </t>
  </si>
  <si>
    <t xml:space="preserve">Maquinaria y equipo industrial </t>
  </si>
  <si>
    <t xml:space="preserve">Maquinaria y equipo de construccion </t>
  </si>
  <si>
    <t xml:space="preserve">Sistemas de aire acondicionado </t>
  </si>
  <si>
    <t>Equipo de Comunicación</t>
  </si>
  <si>
    <t xml:space="preserve">Equipo de generación electrica </t>
  </si>
  <si>
    <t>Bienes Artísticos, culturales</t>
  </si>
  <si>
    <t>Inversión Pública</t>
  </si>
  <si>
    <t>Construcción de vías de comunicación</t>
  </si>
  <si>
    <t xml:space="preserve">Equipo de computo y tecnologia </t>
  </si>
  <si>
    <t xml:space="preserve">Otros gastos </t>
  </si>
  <si>
    <t>Otros gastos contables no presupuestales</t>
  </si>
  <si>
    <t>Banobras crédito 11268-10772</t>
  </si>
  <si>
    <t xml:space="preserve">Contribuciones de mejoras </t>
  </si>
  <si>
    <t>Resultados de ejercicios anteriores</t>
  </si>
  <si>
    <t xml:space="preserve">Cambios por errores contables </t>
  </si>
  <si>
    <t>“Bajo protesta de decir verdad, declaramos que los Estados Financieros y</t>
  </si>
  <si>
    <t>y sus notas, son razonablemente correctos y son responsabilidad del emisor "</t>
  </si>
  <si>
    <t xml:space="preserve">LIC. CESAR ALFONSO GUTIERREZ SALINAS </t>
  </si>
  <si>
    <t xml:space="preserve">CTA. </t>
  </si>
  <si>
    <t xml:space="preserve">EFECTIVO Y EQUIVALENTES </t>
  </si>
  <si>
    <t>CB0083</t>
  </si>
  <si>
    <t xml:space="preserve">PARTICIPACIONES FISCALES </t>
  </si>
  <si>
    <t>CB0086</t>
  </si>
  <si>
    <t xml:space="preserve">RECURSOS FISCALES </t>
  </si>
  <si>
    <t>CB0090</t>
  </si>
  <si>
    <t>CB0091</t>
  </si>
  <si>
    <t>CB0093</t>
  </si>
  <si>
    <t>CB0096</t>
  </si>
  <si>
    <t>CB0097</t>
  </si>
  <si>
    <t>FONDO FORTALECIMIENTO</t>
  </si>
  <si>
    <t>CB0098</t>
  </si>
  <si>
    <t>FONDO INFRA.DEPORTIVA (FID)</t>
  </si>
  <si>
    <t>CB0099</t>
  </si>
  <si>
    <t>CB0101</t>
  </si>
  <si>
    <t>FAISM  2015</t>
  </si>
  <si>
    <t>CB0103</t>
  </si>
  <si>
    <t>CB0104</t>
  </si>
  <si>
    <t>RECURSOS PROPIOS</t>
  </si>
  <si>
    <t>CB0105</t>
  </si>
  <si>
    <t xml:space="preserve">RESERVA AGUINALDO </t>
  </si>
  <si>
    <t>CB0106</t>
  </si>
  <si>
    <t xml:space="preserve">RED MOVER MEXICO </t>
  </si>
  <si>
    <t>CB0107</t>
  </si>
  <si>
    <t>FORTALECIMIENTO</t>
  </si>
  <si>
    <t>CB0108</t>
  </si>
  <si>
    <t>FAISM  2016</t>
  </si>
  <si>
    <t>CB0109</t>
  </si>
  <si>
    <t>INFRAESTRUCTURA  2016</t>
  </si>
  <si>
    <t>CB0111</t>
  </si>
  <si>
    <t>FONDO PFTPG 2016</t>
  </si>
  <si>
    <t>CB0112</t>
  </si>
  <si>
    <t>RECURSOS PROPIOS (A.PUB.)</t>
  </si>
  <si>
    <t>CB0075</t>
  </si>
  <si>
    <t>CB0079</t>
  </si>
  <si>
    <t>CB0080</t>
  </si>
  <si>
    <t xml:space="preserve">CUENTA RESERVA </t>
  </si>
  <si>
    <t>CB0081</t>
  </si>
  <si>
    <t>INFRAESTRUCTURA 2014</t>
  </si>
  <si>
    <t>CB0094</t>
  </si>
  <si>
    <t>CB0095</t>
  </si>
  <si>
    <t>La Cuenta de Deudores diversos esta representada por gastos a comprobar de viaticos y</t>
  </si>
  <si>
    <t>Prestamos a empleados.</t>
  </si>
  <si>
    <t>Esta Nota no aplica al Municipio ya que la base de datos no registra  fideicomisos</t>
  </si>
  <si>
    <t xml:space="preserve">de aplicación de los mismos, estan en proceso de elaboración. </t>
  </si>
  <si>
    <t>Resultado del ejercicio (ahorro/desahorro)</t>
  </si>
  <si>
    <t xml:space="preserve">Rectificaciones de resultados de ej. anteriores </t>
  </si>
  <si>
    <t xml:space="preserve">Efectivo y equivalentes al inicio del ejercicio </t>
  </si>
  <si>
    <t>Efectivo y equivalentes al final del ejercicio</t>
  </si>
  <si>
    <t>Otros mobiliarios y equipo de admon.</t>
  </si>
  <si>
    <t xml:space="preserve">ADQUISICIONES DE BIENES MUEBLES E INMUEBLES </t>
  </si>
  <si>
    <t xml:space="preserve">BIENES INMUEBLES INFRAESTRUCTURA Y CONST. PROCESO </t>
  </si>
  <si>
    <t xml:space="preserve">Flujo de efectivo de las actividades de inversión </t>
  </si>
  <si>
    <t>Obra Publica en bienes de dominio</t>
  </si>
  <si>
    <t>Esta Nota registra información de correspondiente del 01 de abril  al 30 de Junio   del ejercicio fiscal 2016</t>
  </si>
  <si>
    <t xml:space="preserve">C.P. JUAN A. AVILES ALEJANDRO </t>
  </si>
  <si>
    <t>LIC. CESAR A. GUTIERREZ SALINAS</t>
  </si>
  <si>
    <t xml:space="preserve">PROFR. VIRGILIO NIETO LOPEZ </t>
  </si>
  <si>
    <t xml:space="preserve">LIC. JESUS JAVIER SAENZ MENCHACA </t>
  </si>
  <si>
    <t xml:space="preserve">C. KARINA YANET RIOS ORNELAS </t>
  </si>
  <si>
    <t>CB0110</t>
  </si>
  <si>
    <t>FONDOS MINEROS</t>
  </si>
  <si>
    <t>CB0113</t>
  </si>
  <si>
    <t>PROGR. FORTA. FINANCIERO</t>
  </si>
  <si>
    <t xml:space="preserve">Edificacion no hab. En proceso </t>
  </si>
  <si>
    <t>Construcción de obras para el abastecimiento  de agua</t>
  </si>
  <si>
    <t>División de terrenos y const.</t>
  </si>
  <si>
    <t xml:space="preserve">Pasivo pago jubilados </t>
  </si>
  <si>
    <t>I.S.R. - Retención IVA</t>
  </si>
  <si>
    <t>IVC</t>
  </si>
  <si>
    <t xml:space="preserve">Interes y Comisiones </t>
  </si>
  <si>
    <t xml:space="preserve">Cambios en  PolÍticas Contables </t>
  </si>
  <si>
    <t xml:space="preserve">CAMBIOS </t>
  </si>
  <si>
    <t>Construcción de Obras para el abastecimiento de agua.</t>
  </si>
  <si>
    <t xml:space="preserve">División de terrenos y construcción </t>
  </si>
  <si>
    <t xml:space="preserve">Equipos y aparatos audiovisuales </t>
  </si>
  <si>
    <t xml:space="preserve">Automoviles y camiones </t>
  </si>
  <si>
    <t xml:space="preserve">Herramientas y máquinas-herramienta </t>
  </si>
  <si>
    <t>Mobiliario y Equipo Eduacional  y Rec.</t>
  </si>
  <si>
    <t xml:space="preserve">Vehiculos y equipo de transporte </t>
  </si>
  <si>
    <t>Correspondientes del 01 de Julio al 30 de Septiembre de 2016</t>
  </si>
  <si>
    <t>Correspondientes del 01 de Enero al 30 de Septiembre de 2016</t>
  </si>
  <si>
    <t>Correspondientes del 01 de Julio  al 30 de Septiembre de 2016</t>
  </si>
  <si>
    <t>CUENTAS DE ORDEN CONTABLES</t>
  </si>
  <si>
    <t>7 CUENTAS DE ORDEN CONTABLES</t>
  </si>
  <si>
    <t xml:space="preserve">7.1 VALORES </t>
  </si>
  <si>
    <t xml:space="preserve">7.2 EMISION DE OBLIGACIONES </t>
  </si>
  <si>
    <t>7.3 AVALES Y GARANTIAS</t>
  </si>
  <si>
    <t>7.4 JUICIOS</t>
  </si>
  <si>
    <t xml:space="preserve">7.5 INVERSION MEDIANTE </t>
  </si>
  <si>
    <t xml:space="preserve">7.6 BIENES EN CONCESIONADOS </t>
  </si>
  <si>
    <t>7.2.7 Contrato de Jubilaciones Sindicalizados</t>
  </si>
  <si>
    <t>7.2.8  Jubilaciones en contratos sindicalizados</t>
  </si>
  <si>
    <t xml:space="preserve">SUMAS TOTALES </t>
  </si>
  <si>
    <t>8.1 Cuentas de Ingresos</t>
  </si>
  <si>
    <t xml:space="preserve">8.2 Cuentas de egresos </t>
  </si>
  <si>
    <t xml:space="preserve">FACTIBILIDAD </t>
  </si>
  <si>
    <t xml:space="preserve">Esta Nota no aplica para el Municipio, ya que  este ejercicio fiscal no cuenta con registros en </t>
  </si>
  <si>
    <t>las cuentas aplicables.</t>
  </si>
  <si>
    <t>Mas de 365 días</t>
  </si>
  <si>
    <t>Menor a  90</t>
  </si>
  <si>
    <t>Ejercicio anterior</t>
  </si>
  <si>
    <t>INGRESOS DE GESTION CORRESPONDIENTES DEL 01 DE JULIO AL 30 DE SEPTIEMBRE 2016</t>
  </si>
  <si>
    <t>INGRESOS DE GESTION ACUMULADOS  DEL 01 DE ENERO  AL 30 DE SEPTIEMBRE 2016</t>
  </si>
  <si>
    <t xml:space="preserve">GASTOS REPRESENTATIVOS DEL 01 DE JULIO AL 30 DE SEPTIEMBRE DE 2016 </t>
  </si>
  <si>
    <t xml:space="preserve">GASTOS REPRESENTATIVOS DEL 01 DE ENERO  AL 30 DE SEPTIEMBRE DE 2016 </t>
  </si>
  <si>
    <t>GASTOS DE FUNCIONAMIENTO CORRESPONDIENTES DEL 01 DE JULIO AL 30 SEPTIEMBRE 2016</t>
  </si>
  <si>
    <t>GASTOS DE FUNCIONAMIENTO CORRESPONDIENTES DEL 01 DE ENERO AL 30 SEPTIEMBRE 2016</t>
  </si>
  <si>
    <t>INGRESOS RECAUDADOS DEL 01 DE JULIO AL 30 DE SEPTIEMBRE DE 2016</t>
  </si>
  <si>
    <t>INGRESOS RECAUDADOS DEL 01 DE ENERO  AL 30 DE SEPTIEMBRE DE 2016</t>
  </si>
  <si>
    <t xml:space="preserve">Del 01 de Julio al 30 de Septiembre de 2016 </t>
  </si>
  <si>
    <t>-</t>
  </si>
  <si>
    <t xml:space="preserve">                               IV) NOTAS AL ESTADO DE FLUJO DE EFECTIVO</t>
  </si>
  <si>
    <t xml:space="preserve">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</si>
</sst>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44" fontId="0" fillId="0" borderId="1" xfId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44" fontId="2" fillId="3" borderId="1" xfId="1" applyFont="1" applyFill="1" applyBorder="1"/>
    <xf numFmtId="0" fontId="2" fillId="0" borderId="0" xfId="0" applyFont="1"/>
    <xf numFmtId="0" fontId="0" fillId="0" borderId="1" xfId="0" applyFill="1" applyBorder="1"/>
    <xf numFmtId="44" fontId="0" fillId="0" borderId="1" xfId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9" fontId="0" fillId="0" borderId="3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/>
    <xf numFmtId="0" fontId="0" fillId="0" borderId="6" xfId="0" applyFill="1" applyBorder="1"/>
    <xf numFmtId="44" fontId="2" fillId="0" borderId="5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left"/>
    </xf>
    <xf numFmtId="44" fontId="2" fillId="2" borderId="1" xfId="1" applyFont="1" applyFill="1" applyBorder="1"/>
    <xf numFmtId="0" fontId="0" fillId="0" borderId="1" xfId="0" applyFont="1" applyBorder="1"/>
    <xf numFmtId="44" fontId="2" fillId="0" borderId="1" xfId="1" applyFont="1" applyBorder="1"/>
    <xf numFmtId="0" fontId="8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4" fontId="2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0" xfId="0" applyNumberFormat="1"/>
    <xf numFmtId="44" fontId="0" fillId="0" borderId="0" xfId="0" applyNumberFormat="1" applyAlignment="1">
      <alignment horizontal="left"/>
    </xf>
    <xf numFmtId="0" fontId="0" fillId="0" borderId="0" xfId="0" applyAlignment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0" fontId="0" fillId="0" borderId="0" xfId="0" applyFont="1" applyBorder="1"/>
    <xf numFmtId="44" fontId="0" fillId="0" borderId="0" xfId="1" applyFont="1"/>
    <xf numFmtId="44" fontId="0" fillId="0" borderId="0" xfId="1" applyFont="1" applyBorder="1"/>
    <xf numFmtId="0" fontId="7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/>
    <xf numFmtId="44" fontId="0" fillId="0" borderId="1" xfId="0" applyNumberForma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1" xfId="0" applyFont="1" applyFill="1" applyBorder="1"/>
    <xf numFmtId="4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1" applyFont="1" applyFill="1" applyBorder="1"/>
    <xf numFmtId="0" fontId="2" fillId="0" borderId="1" xfId="0" applyFont="1" applyBorder="1" applyAlignment="1">
      <alignment wrapText="1"/>
    </xf>
    <xf numFmtId="44" fontId="2" fillId="0" borderId="0" xfId="1" applyFont="1" applyFill="1" applyBorder="1"/>
    <xf numFmtId="44" fontId="0" fillId="0" borderId="7" xfId="1" applyFont="1" applyFill="1" applyBorder="1"/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3" borderId="1" xfId="0" applyFont="1" applyFill="1" applyBorder="1" applyAlignment="1">
      <alignment horizontal="center"/>
    </xf>
    <xf numFmtId="44" fontId="15" fillId="0" borderId="1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4" fontId="16" fillId="0" borderId="1" xfId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4" fontId="16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4" fontId="15" fillId="3" borderId="1" xfId="1" applyFont="1" applyFill="1" applyBorder="1"/>
    <xf numFmtId="0" fontId="15" fillId="3" borderId="1" xfId="0" applyFont="1" applyFill="1" applyBorder="1"/>
    <xf numFmtId="44" fontId="15" fillId="0" borderId="1" xfId="1" applyFont="1" applyFill="1" applyBorder="1"/>
    <xf numFmtId="0" fontId="15" fillId="0" borderId="1" xfId="0" applyFont="1" applyFill="1" applyBorder="1"/>
    <xf numFmtId="44" fontId="15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4" fontId="0" fillId="0" borderId="0" xfId="0" applyNumberFormat="1" applyFill="1"/>
    <xf numFmtId="44" fontId="1" fillId="0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2" borderId="1" xfId="0" applyFont="1" applyFill="1" applyBorder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44" fontId="2" fillId="0" borderId="3" xfId="1" applyFont="1" applyFill="1" applyBorder="1" applyAlignment="1"/>
    <xf numFmtId="44" fontId="5" fillId="0" borderId="1" xfId="1" applyFont="1" applyBorder="1"/>
    <xf numFmtId="8" fontId="0" fillId="0" borderId="1" xfId="1" applyNumberFormat="1" applyFont="1" applyBorder="1"/>
    <xf numFmtId="8" fontId="0" fillId="0" borderId="0" xfId="0" applyNumberFormat="1"/>
    <xf numFmtId="0" fontId="0" fillId="0" borderId="0" xfId="0" applyFon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8" fontId="4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4" fontId="0" fillId="0" borderId="0" xfId="1" applyFont="1" applyFill="1" applyBorder="1"/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2" fillId="0" borderId="0" xfId="0" applyFont="1" applyFill="1"/>
    <xf numFmtId="0" fontId="10" fillId="0" borderId="1" xfId="0" applyFont="1" applyFill="1" applyBorder="1" applyAlignment="1">
      <alignment horizontal="center" wrapText="1"/>
    </xf>
    <xf numFmtId="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8" xfId="0" applyFill="1" applyBorder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17" fillId="0" borderId="0" xfId="0" applyFont="1" applyFill="1"/>
    <xf numFmtId="0" fontId="2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8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8" fontId="4" fillId="0" borderId="2" xfId="0" applyNumberFormat="1" applyFont="1" applyFill="1" applyBorder="1" applyAlignment="1">
      <alignment horizontal="right" vertical="center"/>
    </xf>
    <xf numFmtId="8" fontId="4" fillId="0" borderId="3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9" fontId="0" fillId="0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K10" sqref="K10"/>
    </sheetView>
  </sheetViews>
  <sheetFormatPr baseColWidth="10" defaultRowHeight="15" x14ac:dyDescent="0.25"/>
  <cols>
    <col min="1" max="1" width="2.7109375" customWidth="1"/>
    <col min="2" max="2" width="8" customWidth="1"/>
    <col min="3" max="3" width="27.85546875" hidden="1" customWidth="1"/>
    <col min="4" max="4" width="31.28515625" customWidth="1"/>
    <col min="5" max="5" width="15" style="100" customWidth="1"/>
    <col min="6" max="6" width="11.42578125" style="100" hidden="1" customWidth="1"/>
    <col min="7" max="7" width="15.7109375" style="100" customWidth="1"/>
  </cols>
  <sheetData>
    <row r="1" spans="1:8" ht="21" x14ac:dyDescent="0.35">
      <c r="A1" s="167" t="s">
        <v>242</v>
      </c>
      <c r="B1" s="167"/>
      <c r="C1" s="167"/>
      <c r="D1" s="167"/>
      <c r="E1" s="167"/>
      <c r="F1" s="167"/>
      <c r="G1" s="167"/>
      <c r="H1" s="167"/>
    </row>
    <row r="2" spans="1:8" x14ac:dyDescent="0.25">
      <c r="A2" s="166" t="s">
        <v>472</v>
      </c>
      <c r="B2" s="166"/>
      <c r="C2" s="166"/>
      <c r="D2" s="166"/>
      <c r="E2" s="166"/>
      <c r="F2" s="166"/>
      <c r="G2" s="166"/>
      <c r="H2" s="166"/>
    </row>
    <row r="3" spans="1:8" x14ac:dyDescent="0.25">
      <c r="A3" s="168" t="s">
        <v>213</v>
      </c>
      <c r="B3" s="168"/>
      <c r="C3" s="168"/>
      <c r="D3" s="168"/>
      <c r="E3" s="168"/>
      <c r="F3" s="168"/>
      <c r="G3" s="168"/>
      <c r="H3" s="168"/>
    </row>
    <row r="4" spans="1:8" x14ac:dyDescent="0.25">
      <c r="A4" s="81"/>
      <c r="B4" s="81"/>
      <c r="C4" s="81"/>
      <c r="D4" s="132"/>
      <c r="E4" s="99"/>
      <c r="F4" s="99"/>
      <c r="G4" s="99"/>
      <c r="H4" s="81"/>
    </row>
    <row r="5" spans="1:8" ht="15.75" x14ac:dyDescent="0.25">
      <c r="A5" s="161" t="s">
        <v>215</v>
      </c>
      <c r="B5" s="161"/>
      <c r="C5" s="161"/>
      <c r="D5" s="161"/>
      <c r="E5" s="161"/>
      <c r="F5" s="161"/>
      <c r="G5" s="161"/>
      <c r="H5" s="161"/>
    </row>
    <row r="6" spans="1:8" x14ac:dyDescent="0.25">
      <c r="A6" s="166" t="s">
        <v>473</v>
      </c>
      <c r="B6" s="166"/>
      <c r="C6" s="166"/>
      <c r="D6" s="166"/>
      <c r="E6" s="166"/>
      <c r="F6" s="166"/>
      <c r="G6" s="166"/>
      <c r="H6" s="166"/>
    </row>
    <row r="7" spans="1:8" ht="18.75" x14ac:dyDescent="0.3">
      <c r="B7" s="86" t="s">
        <v>26</v>
      </c>
    </row>
    <row r="9" spans="1:8" x14ac:dyDescent="0.25">
      <c r="B9" s="15" t="s">
        <v>25</v>
      </c>
      <c r="C9" s="15"/>
      <c r="D9" s="15" t="s">
        <v>18</v>
      </c>
    </row>
    <row r="11" spans="1:8" x14ac:dyDescent="0.25">
      <c r="D11" t="s">
        <v>27</v>
      </c>
    </row>
    <row r="12" spans="1:8" x14ac:dyDescent="0.25">
      <c r="D12" t="s">
        <v>28</v>
      </c>
    </row>
    <row r="14" spans="1:8" ht="15.75" x14ac:dyDescent="0.25">
      <c r="B14" s="97"/>
      <c r="C14" s="97" t="s">
        <v>16</v>
      </c>
      <c r="D14" s="97" t="s">
        <v>15</v>
      </c>
      <c r="E14" s="101">
        <v>2016</v>
      </c>
      <c r="F14" s="110"/>
      <c r="G14" s="101">
        <v>2015</v>
      </c>
      <c r="H14" s="97" t="s">
        <v>17</v>
      </c>
    </row>
    <row r="15" spans="1:8" x14ac:dyDescent="0.25">
      <c r="B15" s="3" t="s">
        <v>361</v>
      </c>
      <c r="C15" s="3"/>
      <c r="D15" s="3" t="s">
        <v>362</v>
      </c>
      <c r="E15" s="101" t="s">
        <v>23</v>
      </c>
      <c r="F15" s="110"/>
      <c r="G15" s="101" t="s">
        <v>23</v>
      </c>
      <c r="H15" s="3"/>
    </row>
    <row r="16" spans="1:8" x14ac:dyDescent="0.25">
      <c r="B16" s="11"/>
      <c r="C16" s="11"/>
      <c r="D16" s="12" t="s">
        <v>19</v>
      </c>
      <c r="E16" s="102">
        <v>14024.75</v>
      </c>
      <c r="F16" s="111"/>
      <c r="G16" s="102">
        <v>27317.06</v>
      </c>
      <c r="H16" s="11"/>
    </row>
    <row r="17" spans="2:10" x14ac:dyDescent="0.25">
      <c r="B17" s="11"/>
      <c r="C17" s="11"/>
      <c r="D17" s="12" t="s">
        <v>20</v>
      </c>
      <c r="E17" s="103"/>
      <c r="F17" s="112"/>
      <c r="G17" s="103"/>
      <c r="H17" s="11"/>
    </row>
    <row r="18" spans="2:10" x14ac:dyDescent="0.25">
      <c r="B18" s="105" t="s">
        <v>396</v>
      </c>
      <c r="C18" s="106" t="s">
        <v>0</v>
      </c>
      <c r="D18" s="106" t="s">
        <v>366</v>
      </c>
      <c r="E18" s="160"/>
      <c r="F18" s="160"/>
      <c r="G18" s="107">
        <v>0</v>
      </c>
      <c r="H18" s="87"/>
    </row>
    <row r="19" spans="2:10" x14ac:dyDescent="0.25">
      <c r="B19" s="105" t="s">
        <v>368</v>
      </c>
      <c r="C19" s="106" t="s">
        <v>1</v>
      </c>
      <c r="D19" s="106" t="s">
        <v>13</v>
      </c>
      <c r="E19" s="160">
        <v>0</v>
      </c>
      <c r="F19" s="160"/>
      <c r="G19" s="107">
        <v>0</v>
      </c>
      <c r="H19" s="87"/>
    </row>
    <row r="20" spans="2:10" x14ac:dyDescent="0.25">
      <c r="B20" s="105" t="s">
        <v>365</v>
      </c>
      <c r="C20" s="106" t="s">
        <v>0</v>
      </c>
      <c r="D20" s="106" t="s">
        <v>366</v>
      </c>
      <c r="E20" s="160">
        <v>12555.66</v>
      </c>
      <c r="F20" s="160"/>
      <c r="G20" s="107">
        <v>0</v>
      </c>
      <c r="H20" s="87" t="s">
        <v>335</v>
      </c>
    </row>
    <row r="21" spans="2:10" x14ac:dyDescent="0.25">
      <c r="B21" s="105" t="s">
        <v>363</v>
      </c>
      <c r="C21" s="106" t="s">
        <v>2</v>
      </c>
      <c r="D21" s="106" t="s">
        <v>364</v>
      </c>
      <c r="E21" s="160">
        <v>0</v>
      </c>
      <c r="F21" s="160"/>
      <c r="G21" s="107">
        <v>0</v>
      </c>
      <c r="H21" s="87"/>
      <c r="J21" s="85"/>
    </row>
    <row r="22" spans="2:10" x14ac:dyDescent="0.25">
      <c r="B22" s="105" t="s">
        <v>397</v>
      </c>
      <c r="C22" s="106" t="s">
        <v>3</v>
      </c>
      <c r="D22" s="106" t="s">
        <v>398</v>
      </c>
      <c r="E22" s="160">
        <v>0</v>
      </c>
      <c r="F22" s="160"/>
      <c r="G22" s="107">
        <v>0</v>
      </c>
      <c r="H22" s="87"/>
    </row>
    <row r="23" spans="2:10" x14ac:dyDescent="0.25">
      <c r="B23" s="105" t="s">
        <v>370</v>
      </c>
      <c r="C23" s="106" t="s">
        <v>4</v>
      </c>
      <c r="D23" s="106" t="s">
        <v>4</v>
      </c>
      <c r="E23" s="160">
        <v>50983.82</v>
      </c>
      <c r="F23" s="160"/>
      <c r="G23" s="107">
        <v>2855658.62</v>
      </c>
      <c r="H23" s="87" t="s">
        <v>335</v>
      </c>
    </row>
    <row r="24" spans="2:10" x14ac:dyDescent="0.25">
      <c r="B24" s="105" t="s">
        <v>369</v>
      </c>
      <c r="C24" s="106" t="s">
        <v>5</v>
      </c>
      <c r="D24" s="106" t="s">
        <v>5</v>
      </c>
      <c r="E24" s="162">
        <v>0</v>
      </c>
      <c r="F24" s="163"/>
      <c r="G24" s="107">
        <v>0</v>
      </c>
      <c r="H24" s="87" t="s">
        <v>335</v>
      </c>
    </row>
    <row r="25" spans="2:10" x14ac:dyDescent="0.25">
      <c r="B25" s="105" t="s">
        <v>401</v>
      </c>
      <c r="C25" s="106" t="s">
        <v>6</v>
      </c>
      <c r="D25" s="106" t="s">
        <v>6</v>
      </c>
      <c r="E25" s="162">
        <v>0</v>
      </c>
      <c r="F25" s="163"/>
      <c r="G25" s="107">
        <v>0</v>
      </c>
      <c r="H25" s="87" t="s">
        <v>335</v>
      </c>
    </row>
    <row r="26" spans="2:10" x14ac:dyDescent="0.25">
      <c r="B26" s="105" t="s">
        <v>402</v>
      </c>
      <c r="C26" s="106" t="s">
        <v>7</v>
      </c>
      <c r="D26" s="106" t="s">
        <v>7</v>
      </c>
      <c r="E26" s="162">
        <v>0</v>
      </c>
      <c r="F26" s="163"/>
      <c r="G26" s="107">
        <v>0</v>
      </c>
      <c r="H26" s="87" t="s">
        <v>335</v>
      </c>
    </row>
    <row r="27" spans="2:10" x14ac:dyDescent="0.25">
      <c r="B27" s="105" t="s">
        <v>399</v>
      </c>
      <c r="C27" s="106"/>
      <c r="D27" s="106" t="s">
        <v>400</v>
      </c>
      <c r="E27" s="130">
        <v>0</v>
      </c>
      <c r="F27" s="130"/>
      <c r="G27" s="107">
        <v>0</v>
      </c>
      <c r="H27" s="87" t="s">
        <v>335</v>
      </c>
    </row>
    <row r="28" spans="2:10" x14ac:dyDescent="0.25">
      <c r="B28" s="105" t="s">
        <v>395</v>
      </c>
      <c r="C28" s="106" t="s">
        <v>8</v>
      </c>
      <c r="D28" s="106" t="s">
        <v>8</v>
      </c>
      <c r="E28" s="164">
        <v>0</v>
      </c>
      <c r="F28" s="165"/>
      <c r="G28" s="107">
        <v>0</v>
      </c>
      <c r="H28" s="87"/>
    </row>
    <row r="29" spans="2:10" x14ac:dyDescent="0.25">
      <c r="B29" s="105" t="s">
        <v>367</v>
      </c>
      <c r="C29" s="106" t="s">
        <v>9</v>
      </c>
      <c r="D29" s="106" t="s">
        <v>9</v>
      </c>
      <c r="E29" s="160">
        <v>0</v>
      </c>
      <c r="F29" s="160"/>
      <c r="G29" s="107">
        <v>30000</v>
      </c>
      <c r="H29" s="87"/>
    </row>
    <row r="30" spans="2:10" x14ac:dyDescent="0.25">
      <c r="B30" s="105" t="s">
        <v>371</v>
      </c>
      <c r="C30" s="106" t="s">
        <v>10</v>
      </c>
      <c r="D30" s="106" t="s">
        <v>372</v>
      </c>
      <c r="E30" s="130">
        <v>0</v>
      </c>
      <c r="F30" s="130"/>
      <c r="G30" s="107">
        <v>646041.59999999998</v>
      </c>
      <c r="H30" s="87" t="s">
        <v>335</v>
      </c>
    </row>
    <row r="31" spans="2:10" x14ac:dyDescent="0.25">
      <c r="B31" s="105" t="s">
        <v>373</v>
      </c>
      <c r="C31" s="106" t="s">
        <v>11</v>
      </c>
      <c r="D31" s="106" t="s">
        <v>374</v>
      </c>
      <c r="E31" s="130">
        <v>1430217.34</v>
      </c>
      <c r="F31" s="130"/>
      <c r="G31" s="107">
        <v>4859218.54</v>
      </c>
      <c r="H31" s="87" t="s">
        <v>335</v>
      </c>
    </row>
    <row r="32" spans="2:10" x14ac:dyDescent="0.25">
      <c r="B32" s="105" t="s">
        <v>375</v>
      </c>
      <c r="C32" s="106" t="s">
        <v>2</v>
      </c>
      <c r="D32" s="106" t="s">
        <v>364</v>
      </c>
      <c r="E32" s="130">
        <v>677526.24</v>
      </c>
      <c r="F32" s="130"/>
      <c r="G32" s="107">
        <v>864051.04</v>
      </c>
      <c r="H32" s="87" t="s">
        <v>335</v>
      </c>
    </row>
    <row r="33" spans="2:8" x14ac:dyDescent="0.25">
      <c r="B33" s="105" t="s">
        <v>376</v>
      </c>
      <c r="C33" s="106" t="s">
        <v>12</v>
      </c>
      <c r="D33" s="106" t="s">
        <v>377</v>
      </c>
      <c r="E33" s="130">
        <v>0</v>
      </c>
      <c r="F33" s="130"/>
      <c r="G33" s="107">
        <v>2483492.08</v>
      </c>
      <c r="H33" s="87" t="s">
        <v>335</v>
      </c>
    </row>
    <row r="34" spans="2:8" x14ac:dyDescent="0.25">
      <c r="B34" s="105" t="s">
        <v>378</v>
      </c>
      <c r="C34" s="108" t="s">
        <v>13</v>
      </c>
      <c r="D34" s="106" t="s">
        <v>13</v>
      </c>
      <c r="E34" s="130">
        <v>0</v>
      </c>
      <c r="F34" s="130"/>
      <c r="G34" s="107">
        <v>998557.36</v>
      </c>
      <c r="H34" s="87" t="s">
        <v>335</v>
      </c>
    </row>
    <row r="35" spans="2:8" x14ac:dyDescent="0.25">
      <c r="B35" s="105" t="s">
        <v>379</v>
      </c>
      <c r="C35" s="108"/>
      <c r="D35" s="106" t="s">
        <v>380</v>
      </c>
      <c r="E35" s="130">
        <v>1376584.03</v>
      </c>
      <c r="F35" s="130"/>
      <c r="G35" s="107">
        <v>0</v>
      </c>
      <c r="H35" s="87"/>
    </row>
    <row r="36" spans="2:8" x14ac:dyDescent="0.25">
      <c r="B36" s="105" t="s">
        <v>381</v>
      </c>
      <c r="C36" s="108"/>
      <c r="D36" s="106" t="s">
        <v>382</v>
      </c>
      <c r="E36" s="130">
        <v>2562445.54</v>
      </c>
      <c r="F36" s="130"/>
      <c r="G36" s="107">
        <v>0</v>
      </c>
      <c r="H36" s="87"/>
    </row>
    <row r="37" spans="2:8" x14ac:dyDescent="0.25">
      <c r="B37" s="105" t="s">
        <v>383</v>
      </c>
      <c r="C37" s="108"/>
      <c r="D37" s="106" t="s">
        <v>384</v>
      </c>
      <c r="E37" s="130">
        <v>422240.75</v>
      </c>
      <c r="F37" s="130"/>
      <c r="G37" s="107">
        <v>0</v>
      </c>
      <c r="H37" s="87" t="s">
        <v>335</v>
      </c>
    </row>
    <row r="38" spans="2:8" x14ac:dyDescent="0.25">
      <c r="B38" s="105" t="s">
        <v>385</v>
      </c>
      <c r="C38" s="108"/>
      <c r="D38" s="106" t="s">
        <v>386</v>
      </c>
      <c r="E38" s="130">
        <v>3373144.4</v>
      </c>
      <c r="F38" s="130"/>
      <c r="G38" s="107">
        <v>0</v>
      </c>
      <c r="H38" s="87" t="s">
        <v>335</v>
      </c>
    </row>
    <row r="39" spans="2:8" x14ac:dyDescent="0.25">
      <c r="B39" s="105" t="s">
        <v>387</v>
      </c>
      <c r="C39" s="108"/>
      <c r="D39" s="106" t="s">
        <v>388</v>
      </c>
      <c r="E39" s="130">
        <v>1957817.71</v>
      </c>
      <c r="F39" s="130"/>
      <c r="G39" s="107">
        <v>0</v>
      </c>
      <c r="H39" s="87" t="s">
        <v>335</v>
      </c>
    </row>
    <row r="40" spans="2:8" x14ac:dyDescent="0.25">
      <c r="B40" s="105" t="s">
        <v>389</v>
      </c>
      <c r="C40" s="108"/>
      <c r="D40" s="106" t="s">
        <v>390</v>
      </c>
      <c r="E40" s="130">
        <v>0</v>
      </c>
      <c r="F40" s="130"/>
      <c r="G40" s="107">
        <v>0</v>
      </c>
      <c r="H40" s="87" t="s">
        <v>335</v>
      </c>
    </row>
    <row r="41" spans="2:8" x14ac:dyDescent="0.25">
      <c r="B41" s="105" t="s">
        <v>422</v>
      </c>
      <c r="C41" s="108"/>
      <c r="D41" s="106" t="s">
        <v>423</v>
      </c>
      <c r="E41" s="130">
        <v>988469.4</v>
      </c>
      <c r="F41" s="130"/>
      <c r="G41" s="107">
        <v>0</v>
      </c>
      <c r="H41" s="87" t="s">
        <v>335</v>
      </c>
    </row>
    <row r="42" spans="2:8" x14ac:dyDescent="0.25">
      <c r="B42" s="105" t="s">
        <v>391</v>
      </c>
      <c r="C42" s="108"/>
      <c r="D42" s="106" t="s">
        <v>392</v>
      </c>
      <c r="E42" s="130">
        <v>99066.82</v>
      </c>
      <c r="F42" s="130"/>
      <c r="G42" s="107">
        <v>0</v>
      </c>
      <c r="H42" s="87" t="s">
        <v>335</v>
      </c>
    </row>
    <row r="43" spans="2:8" x14ac:dyDescent="0.25">
      <c r="B43" s="105" t="s">
        <v>393</v>
      </c>
      <c r="C43" s="108"/>
      <c r="D43" s="106" t="s">
        <v>394</v>
      </c>
      <c r="E43" s="130">
        <v>327113.34000000003</v>
      </c>
      <c r="F43" s="130"/>
      <c r="G43" s="107">
        <v>0</v>
      </c>
      <c r="H43" s="87" t="s">
        <v>335</v>
      </c>
    </row>
    <row r="44" spans="2:8" x14ac:dyDescent="0.25">
      <c r="B44" s="105" t="s">
        <v>424</v>
      </c>
      <c r="C44" s="108"/>
      <c r="D44" s="106" t="s">
        <v>425</v>
      </c>
      <c r="E44" s="130">
        <v>14999532.4</v>
      </c>
      <c r="F44" s="130"/>
      <c r="G44" s="107">
        <v>0</v>
      </c>
      <c r="H44" s="87" t="s">
        <v>335</v>
      </c>
    </row>
    <row r="45" spans="2:8" x14ac:dyDescent="0.25">
      <c r="B45" s="105"/>
      <c r="C45" s="108"/>
      <c r="D45" s="106" t="s">
        <v>22</v>
      </c>
      <c r="E45" s="160">
        <v>54432.46</v>
      </c>
      <c r="F45" s="160"/>
      <c r="G45" s="107">
        <v>142427.74</v>
      </c>
      <c r="H45" s="87"/>
    </row>
    <row r="46" spans="2:8" x14ac:dyDescent="0.25">
      <c r="B46" s="5"/>
      <c r="C46" s="9"/>
      <c r="D46" s="6" t="s">
        <v>21</v>
      </c>
      <c r="E46" s="8">
        <v>0</v>
      </c>
      <c r="F46" s="8"/>
      <c r="G46" s="104">
        <v>2.97</v>
      </c>
      <c r="H46" s="87"/>
    </row>
    <row r="47" spans="2:8" x14ac:dyDescent="0.25">
      <c r="B47" s="4"/>
      <c r="C47" s="4" t="s">
        <v>14</v>
      </c>
      <c r="D47" s="13" t="s">
        <v>24</v>
      </c>
      <c r="E47" s="113">
        <f>SUM(E16:F46)</f>
        <v>28346154.66</v>
      </c>
      <c r="F47" s="110"/>
      <c r="G47" s="109">
        <f>SUM(G16:G46)</f>
        <v>12906767.01</v>
      </c>
      <c r="H47" s="4"/>
    </row>
  </sheetData>
  <mergeCells count="17">
    <mergeCell ref="A1:H1"/>
    <mergeCell ref="A2:H2"/>
    <mergeCell ref="A3:H3"/>
    <mergeCell ref="E45:F45"/>
    <mergeCell ref="A5:H5"/>
    <mergeCell ref="E26:F26"/>
    <mergeCell ref="E28:F28"/>
    <mergeCell ref="E29:F29"/>
    <mergeCell ref="E23:F23"/>
    <mergeCell ref="E24:F24"/>
    <mergeCell ref="E25:F25"/>
    <mergeCell ref="E20:F20"/>
    <mergeCell ref="E21:F21"/>
    <mergeCell ref="E22:F22"/>
    <mergeCell ref="E18:F18"/>
    <mergeCell ref="E19:F19"/>
    <mergeCell ref="A6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workbookViewId="0">
      <selection activeCell="B3" sqref="B3"/>
    </sheetView>
  </sheetViews>
  <sheetFormatPr baseColWidth="10" defaultRowHeight="15" x14ac:dyDescent="0.25"/>
  <cols>
    <col min="1" max="1" width="2.5703125" customWidth="1"/>
    <col min="2" max="2" width="26.42578125" customWidth="1"/>
    <col min="3" max="3" width="11.7109375" customWidth="1"/>
    <col min="4" max="4" width="13" customWidth="1"/>
    <col min="5" max="8" width="15.140625" bestFit="1" customWidth="1"/>
    <col min="9" max="9" width="14.140625" bestFit="1" customWidth="1"/>
  </cols>
  <sheetData>
    <row r="1" spans="1:8" ht="21" x14ac:dyDescent="0.35">
      <c r="A1" s="167" t="s">
        <v>242</v>
      </c>
      <c r="B1" s="167"/>
      <c r="C1" s="167"/>
      <c r="D1" s="167"/>
      <c r="E1" s="167"/>
      <c r="F1" s="167"/>
    </row>
    <row r="2" spans="1:8" x14ac:dyDescent="0.25">
      <c r="A2" s="166" t="s">
        <v>472</v>
      </c>
      <c r="B2" s="166"/>
      <c r="C2" s="166"/>
      <c r="D2" s="166"/>
      <c r="E2" s="166"/>
      <c r="F2" s="166"/>
    </row>
    <row r="3" spans="1:8" x14ac:dyDescent="0.25">
      <c r="B3" s="15" t="s">
        <v>47</v>
      </c>
      <c r="C3" s="15"/>
      <c r="D3" s="15"/>
      <c r="E3" s="15"/>
      <c r="F3" s="15"/>
      <c r="G3" s="15"/>
      <c r="H3" s="15"/>
    </row>
    <row r="4" spans="1:8" x14ac:dyDescent="0.25">
      <c r="B4" s="15"/>
      <c r="C4" s="15"/>
      <c r="D4" s="15"/>
      <c r="E4" s="15"/>
      <c r="F4" s="15"/>
      <c r="G4" s="15"/>
      <c r="H4" s="15"/>
    </row>
    <row r="5" spans="1:8" x14ac:dyDescent="0.25">
      <c r="B5" s="15" t="s">
        <v>403</v>
      </c>
      <c r="C5" s="15"/>
      <c r="D5" s="15"/>
      <c r="E5" s="15"/>
      <c r="F5" s="15"/>
      <c r="G5" s="15"/>
      <c r="H5" s="15"/>
    </row>
    <row r="6" spans="1:8" x14ac:dyDescent="0.25">
      <c r="B6" s="15" t="s">
        <v>404</v>
      </c>
      <c r="C6" s="15"/>
      <c r="D6" s="15"/>
      <c r="E6" s="15"/>
      <c r="F6" s="15"/>
      <c r="G6" s="15"/>
      <c r="H6" s="15"/>
    </row>
    <row r="8" spans="1:8" x14ac:dyDescent="0.25">
      <c r="B8" s="2" t="s">
        <v>15</v>
      </c>
      <c r="C8" s="176" t="s">
        <v>29</v>
      </c>
      <c r="D8" s="177" t="s">
        <v>458</v>
      </c>
      <c r="E8" s="179">
        <v>2016</v>
      </c>
      <c r="F8" s="180">
        <v>2015</v>
      </c>
    </row>
    <row r="9" spans="1:8" x14ac:dyDescent="0.25">
      <c r="B9" s="98" t="s">
        <v>40</v>
      </c>
      <c r="C9" s="176"/>
      <c r="D9" s="178"/>
      <c r="E9" s="179"/>
      <c r="F9" s="181"/>
    </row>
    <row r="10" spans="1:8" ht="30" x14ac:dyDescent="0.25">
      <c r="B10" s="52" t="s">
        <v>30</v>
      </c>
      <c r="C10" s="52" t="s">
        <v>33</v>
      </c>
      <c r="D10" s="26">
        <v>1</v>
      </c>
      <c r="E10" s="17">
        <v>63748.54</v>
      </c>
      <c r="F10" s="10">
        <v>202344.61</v>
      </c>
    </row>
    <row r="11" spans="1:8" ht="30" x14ac:dyDescent="0.25">
      <c r="B11" s="52" t="s">
        <v>31</v>
      </c>
      <c r="C11" s="52" t="s">
        <v>32</v>
      </c>
      <c r="D11" s="26">
        <v>1</v>
      </c>
      <c r="E11" s="17">
        <v>207360</v>
      </c>
      <c r="F11" s="10">
        <v>252596.34</v>
      </c>
    </row>
    <row r="12" spans="1:8" ht="30" x14ac:dyDescent="0.25">
      <c r="B12" s="52" t="s">
        <v>34</v>
      </c>
      <c r="C12" s="52" t="s">
        <v>35</v>
      </c>
      <c r="D12" s="142"/>
      <c r="E12" s="17">
        <v>0</v>
      </c>
      <c r="F12" s="10">
        <v>2566279.16</v>
      </c>
    </row>
    <row r="13" spans="1:8" ht="30" x14ac:dyDescent="0.25">
      <c r="B13" s="52" t="s">
        <v>36</v>
      </c>
      <c r="C13" s="52" t="s">
        <v>35</v>
      </c>
      <c r="D13" s="142"/>
      <c r="E13" s="17">
        <v>0</v>
      </c>
      <c r="F13" s="10">
        <v>276</v>
      </c>
    </row>
    <row r="14" spans="1:8" ht="30" x14ac:dyDescent="0.25">
      <c r="B14" s="52" t="s">
        <v>37</v>
      </c>
      <c r="C14" s="52" t="s">
        <v>35</v>
      </c>
      <c r="D14" s="142"/>
      <c r="E14" s="17">
        <v>0</v>
      </c>
      <c r="F14" s="10">
        <v>2336557.0499999998</v>
      </c>
    </row>
    <row r="15" spans="1:8" ht="30" x14ac:dyDescent="0.25">
      <c r="B15" s="52" t="s">
        <v>37</v>
      </c>
      <c r="C15" s="52" t="s">
        <v>35</v>
      </c>
      <c r="D15" s="142"/>
      <c r="E15" s="17">
        <v>0</v>
      </c>
      <c r="F15" s="10">
        <v>120800</v>
      </c>
    </row>
    <row r="16" spans="1:8" x14ac:dyDescent="0.25">
      <c r="B16" s="52" t="s">
        <v>38</v>
      </c>
      <c r="C16" s="142"/>
      <c r="D16" s="142"/>
      <c r="E16" s="17">
        <v>32650</v>
      </c>
      <c r="F16" s="10">
        <v>-863257.69</v>
      </c>
    </row>
    <row r="17" spans="2:6" ht="30" x14ac:dyDescent="0.25">
      <c r="B17" s="52" t="s">
        <v>336</v>
      </c>
      <c r="C17" s="137"/>
      <c r="D17" s="137"/>
      <c r="E17" s="10"/>
      <c r="F17" s="10"/>
    </row>
    <row r="18" spans="2:6" x14ac:dyDescent="0.25">
      <c r="B18" s="98" t="s">
        <v>39</v>
      </c>
      <c r="C18" s="191"/>
      <c r="D18" s="192"/>
      <c r="E18" s="14">
        <f>SUM(E10:E17)</f>
        <v>303758.53999999998</v>
      </c>
      <c r="F18" s="14">
        <f>SUM(F10:F17)</f>
        <v>4615595.4700000007</v>
      </c>
    </row>
    <row r="20" spans="2:6" x14ac:dyDescent="0.25">
      <c r="B20" s="15" t="s">
        <v>48</v>
      </c>
      <c r="C20" s="15"/>
      <c r="D20" s="15"/>
    </row>
    <row r="22" spans="2:6" x14ac:dyDescent="0.25">
      <c r="B22" t="s">
        <v>42</v>
      </c>
    </row>
    <row r="23" spans="2:6" x14ac:dyDescent="0.25">
      <c r="B23" t="s">
        <v>41</v>
      </c>
    </row>
    <row r="25" spans="2:6" x14ac:dyDescent="0.25">
      <c r="B25" s="15" t="s">
        <v>49</v>
      </c>
      <c r="C25" s="15"/>
      <c r="D25" s="15"/>
      <c r="E25" s="15"/>
    </row>
    <row r="27" spans="2:6" x14ac:dyDescent="0.25">
      <c r="B27" t="s">
        <v>43</v>
      </c>
    </row>
    <row r="28" spans="2:6" x14ac:dyDescent="0.25">
      <c r="B28" t="s">
        <v>44</v>
      </c>
    </row>
    <row r="30" spans="2:6" x14ac:dyDescent="0.25">
      <c r="B30" s="15" t="s">
        <v>50</v>
      </c>
      <c r="C30" s="15"/>
      <c r="D30" s="15"/>
      <c r="E30" s="15"/>
      <c r="F30" s="15"/>
    </row>
    <row r="32" spans="2:6" x14ac:dyDescent="0.25">
      <c r="B32" s="182" t="s">
        <v>15</v>
      </c>
      <c r="C32" s="183"/>
      <c r="D32" s="184"/>
      <c r="E32" s="89">
        <v>2016</v>
      </c>
      <c r="F32" s="89">
        <v>2015</v>
      </c>
    </row>
    <row r="33" spans="1:6" x14ac:dyDescent="0.25">
      <c r="B33" s="185" t="s">
        <v>46</v>
      </c>
      <c r="C33" s="186"/>
      <c r="D33" s="187"/>
      <c r="E33" s="18"/>
      <c r="F33" s="18"/>
    </row>
    <row r="34" spans="1:6" x14ac:dyDescent="0.25">
      <c r="A34" s="40"/>
      <c r="B34" s="188" t="s">
        <v>45</v>
      </c>
      <c r="C34" s="189"/>
      <c r="D34" s="190"/>
      <c r="E34" s="17">
        <v>0</v>
      </c>
      <c r="F34" s="17">
        <v>1310802.6599999999</v>
      </c>
    </row>
    <row r="36" spans="1:6" x14ac:dyDescent="0.25">
      <c r="B36" s="15" t="s">
        <v>51</v>
      </c>
      <c r="C36" s="15"/>
    </row>
    <row r="38" spans="1:6" x14ac:dyDescent="0.25">
      <c r="B38" s="15" t="s">
        <v>54</v>
      </c>
      <c r="C38" s="15"/>
      <c r="D38" s="15"/>
    </row>
    <row r="39" spans="1:6" x14ac:dyDescent="0.25">
      <c r="B39" s="15" t="s">
        <v>55</v>
      </c>
      <c r="C39" s="15"/>
      <c r="D39" s="15"/>
    </row>
    <row r="40" spans="1:6" x14ac:dyDescent="0.25">
      <c r="B40" t="s">
        <v>405</v>
      </c>
    </row>
    <row r="42" spans="1:6" x14ac:dyDescent="0.25">
      <c r="B42" s="15" t="s">
        <v>58</v>
      </c>
      <c r="C42" s="15"/>
    </row>
    <row r="44" spans="1:6" x14ac:dyDescent="0.25">
      <c r="B44" s="15" t="s">
        <v>56</v>
      </c>
      <c r="C44" s="15"/>
      <c r="D44" s="15"/>
    </row>
    <row r="45" spans="1:6" x14ac:dyDescent="0.25">
      <c r="B45" s="15" t="s">
        <v>57</v>
      </c>
      <c r="C45" s="15"/>
      <c r="D45" s="15"/>
    </row>
    <row r="46" spans="1:6" x14ac:dyDescent="0.25">
      <c r="B46" t="s">
        <v>52</v>
      </c>
    </row>
    <row r="47" spans="1:6" x14ac:dyDescent="0.25">
      <c r="B47" t="s">
        <v>53</v>
      </c>
    </row>
    <row r="49" spans="2:6" x14ac:dyDescent="0.25">
      <c r="B49" s="15" t="s">
        <v>59</v>
      </c>
      <c r="C49" s="15"/>
    </row>
    <row r="50" spans="2:6" x14ac:dyDescent="0.25">
      <c r="B50" s="15"/>
      <c r="C50" s="15"/>
    </row>
    <row r="51" spans="2:6" x14ac:dyDescent="0.25">
      <c r="B51" s="22" t="s">
        <v>75</v>
      </c>
      <c r="C51" s="22"/>
      <c r="D51" s="22"/>
      <c r="E51" s="22"/>
      <c r="F51" s="22"/>
    </row>
    <row r="52" spans="2:6" x14ac:dyDescent="0.25">
      <c r="B52" s="22" t="s">
        <v>406</v>
      </c>
      <c r="C52" s="22"/>
      <c r="D52" s="22"/>
      <c r="E52" s="22"/>
      <c r="F52" s="22"/>
    </row>
    <row r="54" spans="2:6" x14ac:dyDescent="0.25">
      <c r="B54" s="89" t="s">
        <v>15</v>
      </c>
      <c r="C54" s="182" t="s">
        <v>60</v>
      </c>
      <c r="D54" s="184"/>
      <c r="E54" s="89">
        <v>2016</v>
      </c>
      <c r="F54" s="89">
        <v>2015</v>
      </c>
    </row>
    <row r="55" spans="2:6" x14ac:dyDescent="0.25">
      <c r="B55" s="20" t="s">
        <v>61</v>
      </c>
      <c r="C55" s="193"/>
      <c r="D55" s="194"/>
      <c r="E55" s="1"/>
      <c r="F55" s="1"/>
    </row>
    <row r="56" spans="2:6" x14ac:dyDescent="0.25">
      <c r="B56" s="1" t="s">
        <v>62</v>
      </c>
      <c r="C56" s="174" t="s">
        <v>328</v>
      </c>
      <c r="D56" s="175"/>
      <c r="E56" s="17">
        <v>253441.77</v>
      </c>
      <c r="F56" s="17">
        <v>3077832.45</v>
      </c>
    </row>
    <row r="57" spans="2:6" x14ac:dyDescent="0.25">
      <c r="B57" s="1" t="s">
        <v>337</v>
      </c>
      <c r="C57" s="174" t="s">
        <v>328</v>
      </c>
      <c r="D57" s="175"/>
      <c r="E57" s="17">
        <v>36</v>
      </c>
      <c r="F57" s="17"/>
    </row>
    <row r="58" spans="2:6" x14ac:dyDescent="0.25">
      <c r="B58" s="1" t="s">
        <v>63</v>
      </c>
      <c r="C58" s="174" t="s">
        <v>328</v>
      </c>
      <c r="D58" s="175"/>
      <c r="E58" s="17">
        <v>253032.49</v>
      </c>
      <c r="F58" s="17">
        <v>1401476.82</v>
      </c>
    </row>
    <row r="59" spans="2:6" x14ac:dyDescent="0.25">
      <c r="B59" s="1" t="s">
        <v>64</v>
      </c>
      <c r="C59" s="174" t="s">
        <v>328</v>
      </c>
      <c r="D59" s="175"/>
      <c r="E59" s="17">
        <v>24123</v>
      </c>
      <c r="F59" s="17">
        <v>119954.02</v>
      </c>
    </row>
    <row r="60" spans="2:6" x14ac:dyDescent="0.25">
      <c r="B60" s="1" t="s">
        <v>338</v>
      </c>
      <c r="C60" s="174" t="s">
        <v>328</v>
      </c>
      <c r="D60" s="175"/>
      <c r="E60" s="10">
        <v>19819.259999999998</v>
      </c>
      <c r="F60" s="10"/>
    </row>
    <row r="61" spans="2:6" x14ac:dyDescent="0.25">
      <c r="B61" s="1" t="s">
        <v>339</v>
      </c>
      <c r="C61" s="174" t="s">
        <v>328</v>
      </c>
      <c r="D61" s="175"/>
      <c r="E61" s="10">
        <v>88</v>
      </c>
      <c r="F61" s="10"/>
    </row>
    <row r="62" spans="2:6" x14ac:dyDescent="0.25">
      <c r="B62" s="1" t="s">
        <v>340</v>
      </c>
      <c r="C62" s="174" t="s">
        <v>328</v>
      </c>
      <c r="D62" s="175"/>
      <c r="E62" s="10"/>
      <c r="F62" s="10">
        <v>315400</v>
      </c>
    </row>
    <row r="63" spans="2:6" x14ac:dyDescent="0.25">
      <c r="B63" s="1" t="s">
        <v>341</v>
      </c>
      <c r="C63" s="174" t="s">
        <v>328</v>
      </c>
      <c r="D63" s="175"/>
      <c r="E63" s="10">
        <v>5335266.9800000004</v>
      </c>
      <c r="F63" s="10">
        <v>12500755.52</v>
      </c>
    </row>
    <row r="64" spans="2:6" x14ac:dyDescent="0.25">
      <c r="B64" s="1" t="s">
        <v>342</v>
      </c>
      <c r="C64" s="174" t="s">
        <v>328</v>
      </c>
      <c r="D64" s="175"/>
      <c r="E64" s="10">
        <v>2</v>
      </c>
      <c r="F64" s="10"/>
    </row>
    <row r="65" spans="2:6" x14ac:dyDescent="0.25">
      <c r="B65" s="1" t="s">
        <v>65</v>
      </c>
      <c r="C65" s="174" t="s">
        <v>328</v>
      </c>
      <c r="D65" s="175"/>
      <c r="E65" s="10">
        <v>4</v>
      </c>
      <c r="F65" s="10">
        <v>113850</v>
      </c>
    </row>
    <row r="66" spans="2:6" x14ac:dyDescent="0.25">
      <c r="B66" s="7" t="s">
        <v>66</v>
      </c>
      <c r="C66" s="174" t="s">
        <v>328</v>
      </c>
      <c r="D66" s="175"/>
      <c r="E66" s="10">
        <v>3</v>
      </c>
      <c r="F66" s="10">
        <v>1697517.13</v>
      </c>
    </row>
    <row r="67" spans="2:6" x14ac:dyDescent="0.25">
      <c r="B67" s="1" t="s">
        <v>343</v>
      </c>
      <c r="C67" s="174" t="s">
        <v>328</v>
      </c>
      <c r="D67" s="175"/>
      <c r="E67" s="10"/>
      <c r="F67" s="10">
        <v>1061778.26</v>
      </c>
    </row>
    <row r="68" spans="2:6" x14ac:dyDescent="0.25">
      <c r="B68" s="1" t="s">
        <v>344</v>
      </c>
      <c r="C68" s="174" t="s">
        <v>328</v>
      </c>
      <c r="D68" s="175"/>
      <c r="E68" s="10"/>
      <c r="F68" s="10">
        <v>24250</v>
      </c>
    </row>
    <row r="69" spans="2:6" x14ac:dyDescent="0.25">
      <c r="B69" s="1" t="s">
        <v>345</v>
      </c>
      <c r="C69" s="174" t="s">
        <v>328</v>
      </c>
      <c r="D69" s="175"/>
      <c r="E69" s="10">
        <v>39170.019999999997</v>
      </c>
      <c r="F69" s="10"/>
    </row>
    <row r="70" spans="2:6" x14ac:dyDescent="0.25">
      <c r="B70" s="1" t="s">
        <v>346</v>
      </c>
      <c r="C70" s="174" t="s">
        <v>328</v>
      </c>
      <c r="D70" s="175"/>
      <c r="E70" s="10">
        <v>81</v>
      </c>
      <c r="F70" s="10">
        <v>757731.61</v>
      </c>
    </row>
    <row r="71" spans="2:6" x14ac:dyDescent="0.25">
      <c r="B71" s="1" t="s">
        <v>347</v>
      </c>
      <c r="C71" s="174" t="s">
        <v>328</v>
      </c>
      <c r="D71" s="175"/>
      <c r="E71" s="10">
        <v>47560</v>
      </c>
      <c r="F71" s="10">
        <v>29038.84</v>
      </c>
    </row>
    <row r="72" spans="2:6" x14ac:dyDescent="0.25">
      <c r="B72" s="1" t="s">
        <v>67</v>
      </c>
      <c r="C72" s="174" t="s">
        <v>328</v>
      </c>
      <c r="D72" s="175"/>
      <c r="E72" s="10">
        <v>134304.76999999999</v>
      </c>
      <c r="F72" s="10">
        <v>383720.91</v>
      </c>
    </row>
    <row r="73" spans="2:6" x14ac:dyDescent="0.25">
      <c r="B73" s="1" t="s">
        <v>348</v>
      </c>
      <c r="C73" s="174" t="s">
        <v>328</v>
      </c>
      <c r="D73" s="175"/>
      <c r="E73" s="10"/>
      <c r="F73" s="10">
        <v>93762.3</v>
      </c>
    </row>
    <row r="74" spans="2:6" x14ac:dyDescent="0.25">
      <c r="B74" s="27" t="s">
        <v>68</v>
      </c>
      <c r="C74" s="182"/>
      <c r="D74" s="184"/>
      <c r="E74" s="42">
        <f>SUM(E56:E73)</f>
        <v>6106932.2899999991</v>
      </c>
      <c r="F74" s="42">
        <f>SUM(F56:F73)</f>
        <v>21577067.859999999</v>
      </c>
    </row>
    <row r="76" spans="2:6" x14ac:dyDescent="0.25">
      <c r="B76" s="21" t="s">
        <v>15</v>
      </c>
      <c r="C76" s="182" t="s">
        <v>60</v>
      </c>
      <c r="D76" s="184"/>
      <c r="E76" s="21">
        <v>2016</v>
      </c>
      <c r="F76" s="21">
        <v>2015</v>
      </c>
    </row>
    <row r="77" spans="2:6" x14ac:dyDescent="0.25">
      <c r="B77" s="20" t="s">
        <v>69</v>
      </c>
      <c r="C77" s="193"/>
      <c r="D77" s="194"/>
      <c r="E77" s="1"/>
      <c r="F77" s="1"/>
    </row>
    <row r="78" spans="2:6" x14ac:dyDescent="0.25">
      <c r="B78" s="1" t="s">
        <v>70</v>
      </c>
      <c r="C78" s="195" t="s">
        <v>328</v>
      </c>
      <c r="D78" s="196"/>
      <c r="E78" s="10">
        <v>15671805.26</v>
      </c>
      <c r="F78" s="10">
        <v>2000000</v>
      </c>
    </row>
    <row r="79" spans="2:6" x14ac:dyDescent="0.25">
      <c r="B79" s="1" t="s">
        <v>71</v>
      </c>
      <c r="C79" s="195" t="s">
        <v>328</v>
      </c>
      <c r="D79" s="196"/>
      <c r="E79" s="10"/>
      <c r="F79" s="10">
        <v>4300000</v>
      </c>
    </row>
    <row r="80" spans="2:6" x14ac:dyDescent="0.25">
      <c r="B80" s="1" t="s">
        <v>72</v>
      </c>
      <c r="C80" s="195" t="s">
        <v>328</v>
      </c>
      <c r="D80" s="196"/>
      <c r="E80" s="10">
        <v>2116897.06</v>
      </c>
      <c r="F80" s="10"/>
    </row>
    <row r="81" spans="1:6" x14ac:dyDescent="0.25">
      <c r="B81" s="1" t="s">
        <v>74</v>
      </c>
      <c r="C81" s="195" t="s">
        <v>328</v>
      </c>
      <c r="D81" s="196"/>
      <c r="E81" s="10"/>
      <c r="F81" s="10">
        <v>242116.66</v>
      </c>
    </row>
    <row r="82" spans="1:6" x14ac:dyDescent="0.25">
      <c r="B82" s="1" t="s">
        <v>426</v>
      </c>
      <c r="C82" s="195" t="s">
        <v>328</v>
      </c>
      <c r="D82" s="196"/>
      <c r="E82" s="10">
        <v>5645052.0099999998</v>
      </c>
      <c r="F82" s="10">
        <v>9829364.3699999992</v>
      </c>
    </row>
    <row r="83" spans="1:6" x14ac:dyDescent="0.25">
      <c r="B83" s="1" t="s">
        <v>426</v>
      </c>
      <c r="C83" s="195" t="s">
        <v>328</v>
      </c>
      <c r="D83" s="196"/>
      <c r="E83" s="10">
        <v>2142603.56</v>
      </c>
      <c r="F83" s="10">
        <v>724436.86</v>
      </c>
    </row>
    <row r="84" spans="1:6" ht="30" x14ac:dyDescent="0.25">
      <c r="B84" s="52" t="s">
        <v>427</v>
      </c>
      <c r="C84" s="195" t="s">
        <v>328</v>
      </c>
      <c r="D84" s="196"/>
      <c r="E84" s="10">
        <v>1078024</v>
      </c>
      <c r="F84" s="10">
        <v>0</v>
      </c>
    </row>
    <row r="85" spans="1:6" x14ac:dyDescent="0.25">
      <c r="B85" s="52" t="s">
        <v>428</v>
      </c>
      <c r="C85" s="195" t="s">
        <v>328</v>
      </c>
      <c r="D85" s="196"/>
      <c r="E85" s="10">
        <v>98344.8</v>
      </c>
      <c r="F85" s="10">
        <v>0</v>
      </c>
    </row>
    <row r="86" spans="1:6" x14ac:dyDescent="0.25">
      <c r="B86" s="1" t="s">
        <v>350</v>
      </c>
      <c r="C86" s="195" t="s">
        <v>328</v>
      </c>
      <c r="D86" s="196"/>
      <c r="E86" s="10">
        <v>94514.36</v>
      </c>
      <c r="F86" s="10">
        <v>438179.79</v>
      </c>
    </row>
    <row r="87" spans="1:6" x14ac:dyDescent="0.25">
      <c r="B87" s="1" t="s">
        <v>73</v>
      </c>
      <c r="C87" s="195" t="s">
        <v>328</v>
      </c>
      <c r="D87" s="196"/>
      <c r="E87" s="10">
        <v>0</v>
      </c>
      <c r="F87" s="10">
        <v>473607.1</v>
      </c>
    </row>
    <row r="88" spans="1:6" x14ac:dyDescent="0.25">
      <c r="B88" s="1" t="s">
        <v>73</v>
      </c>
      <c r="C88" s="195" t="s">
        <v>328</v>
      </c>
      <c r="D88" s="196"/>
      <c r="E88" s="10">
        <v>0</v>
      </c>
      <c r="F88" s="10">
        <v>3560904.09</v>
      </c>
    </row>
    <row r="89" spans="1:6" x14ac:dyDescent="0.25">
      <c r="B89" s="27" t="s">
        <v>68</v>
      </c>
      <c r="C89" s="182"/>
      <c r="D89" s="184"/>
      <c r="E89" s="42">
        <f>SUM(E78:E88)</f>
        <v>26847241.049999997</v>
      </c>
      <c r="F89" s="28">
        <f>SUM(F78:F88)</f>
        <v>21568608.870000001</v>
      </c>
    </row>
    <row r="91" spans="1:6" x14ac:dyDescent="0.25">
      <c r="B91" s="15" t="s">
        <v>76</v>
      </c>
      <c r="C91" s="15"/>
    </row>
    <row r="92" spans="1:6" x14ac:dyDescent="0.25">
      <c r="B92" s="15"/>
      <c r="C92" s="15"/>
    </row>
    <row r="93" spans="1:6" x14ac:dyDescent="0.25">
      <c r="B93" t="s">
        <v>77</v>
      </c>
    </row>
    <row r="94" spans="1:6" x14ac:dyDescent="0.25">
      <c r="B94" t="s">
        <v>78</v>
      </c>
    </row>
    <row r="96" spans="1:6" x14ac:dyDescent="0.25">
      <c r="A96" s="40"/>
      <c r="B96" s="143" t="s">
        <v>79</v>
      </c>
      <c r="C96" s="143"/>
      <c r="D96" s="40"/>
      <c r="E96" s="40"/>
      <c r="F96" s="40"/>
    </row>
    <row r="97" spans="1:6" x14ac:dyDescent="0.25">
      <c r="A97" s="40"/>
      <c r="B97" s="40"/>
      <c r="C97" s="40"/>
      <c r="D97" s="40"/>
      <c r="E97" s="40"/>
      <c r="F97" s="40"/>
    </row>
    <row r="98" spans="1:6" x14ac:dyDescent="0.25">
      <c r="A98" s="40"/>
      <c r="B98" s="40" t="s">
        <v>459</v>
      </c>
      <c r="C98" s="40"/>
      <c r="D98" s="40"/>
      <c r="E98" s="40"/>
      <c r="F98" s="40"/>
    </row>
    <row r="99" spans="1:6" x14ac:dyDescent="0.25">
      <c r="A99" s="40"/>
      <c r="B99" s="40" t="s">
        <v>460</v>
      </c>
      <c r="C99" s="40"/>
      <c r="D99" s="40"/>
      <c r="E99" s="40"/>
      <c r="F99" s="40"/>
    </row>
    <row r="100" spans="1:6" x14ac:dyDescent="0.25">
      <c r="A100" s="40"/>
      <c r="B100" s="40"/>
      <c r="C100" s="40"/>
      <c r="D100" s="40"/>
      <c r="E100" s="40"/>
      <c r="F100" s="40"/>
    </row>
    <row r="101" spans="1:6" x14ac:dyDescent="0.25">
      <c r="B101" s="15" t="s">
        <v>80</v>
      </c>
      <c r="C101" s="15"/>
    </row>
    <row r="103" spans="1:6" x14ac:dyDescent="0.25">
      <c r="B103" t="s">
        <v>81</v>
      </c>
    </row>
    <row r="104" spans="1:6" x14ac:dyDescent="0.25">
      <c r="B104" t="s">
        <v>82</v>
      </c>
    </row>
    <row r="106" spans="1:6" ht="18.75" x14ac:dyDescent="0.3">
      <c r="B106" s="86" t="s">
        <v>83</v>
      </c>
    </row>
    <row r="107" spans="1:6" ht="18.75" x14ac:dyDescent="0.3">
      <c r="B107" s="86"/>
    </row>
    <row r="108" spans="1:6" ht="18.75" x14ac:dyDescent="0.3">
      <c r="B108" s="86" t="s">
        <v>84</v>
      </c>
    </row>
    <row r="110" spans="1:6" x14ac:dyDescent="0.25">
      <c r="B110" s="15" t="s">
        <v>85</v>
      </c>
      <c r="C110" s="15"/>
      <c r="D110" s="15"/>
    </row>
    <row r="112" spans="1:6" x14ac:dyDescent="0.25">
      <c r="B112" t="s">
        <v>87</v>
      </c>
    </row>
    <row r="113" spans="2:9" x14ac:dyDescent="0.25">
      <c r="B113" t="s">
        <v>88</v>
      </c>
    </row>
    <row r="114" spans="2:9" x14ac:dyDescent="0.25">
      <c r="B114" t="s">
        <v>89</v>
      </c>
    </row>
    <row r="115" spans="2:9" x14ac:dyDescent="0.25">
      <c r="B115" t="s">
        <v>90</v>
      </c>
    </row>
    <row r="116" spans="2:9" x14ac:dyDescent="0.25">
      <c r="B116" t="s">
        <v>91</v>
      </c>
    </row>
    <row r="117" spans="2:9" x14ac:dyDescent="0.25">
      <c r="H117" s="76"/>
    </row>
    <row r="118" spans="2:9" x14ac:dyDescent="0.25">
      <c r="B118" s="21" t="s">
        <v>15</v>
      </c>
      <c r="C118" s="24" t="s">
        <v>92</v>
      </c>
      <c r="D118" s="25" t="s">
        <v>93</v>
      </c>
      <c r="E118" s="21">
        <v>2016</v>
      </c>
      <c r="F118" s="21">
        <v>2015</v>
      </c>
      <c r="H118" s="76"/>
    </row>
    <row r="119" spans="2:9" x14ac:dyDescent="0.25">
      <c r="B119" s="1" t="s">
        <v>94</v>
      </c>
      <c r="C119" s="23" t="s">
        <v>95</v>
      </c>
      <c r="D119" s="26">
        <v>1</v>
      </c>
      <c r="E119" s="10">
        <v>314895.92</v>
      </c>
      <c r="F119" s="10">
        <v>305182.18</v>
      </c>
      <c r="H119" s="76"/>
    </row>
    <row r="120" spans="2:9" x14ac:dyDescent="0.25">
      <c r="B120" s="1" t="s">
        <v>96</v>
      </c>
      <c r="C120" s="23" t="s">
        <v>95</v>
      </c>
      <c r="D120" s="26">
        <v>1</v>
      </c>
      <c r="E120" s="10">
        <v>795878.43</v>
      </c>
      <c r="F120" s="10">
        <v>1804036.02</v>
      </c>
      <c r="H120" s="76"/>
      <c r="I120" s="135"/>
    </row>
    <row r="121" spans="2:9" x14ac:dyDescent="0.25">
      <c r="B121" s="1" t="s">
        <v>97</v>
      </c>
      <c r="C121" s="23">
        <v>0</v>
      </c>
      <c r="D121" s="26"/>
      <c r="E121" s="76">
        <v>0</v>
      </c>
      <c r="F121" s="10">
        <v>83583.88</v>
      </c>
      <c r="H121" s="76"/>
      <c r="I121" s="135"/>
    </row>
    <row r="122" spans="2:9" x14ac:dyDescent="0.25">
      <c r="B122" s="1" t="s">
        <v>98</v>
      </c>
      <c r="C122" s="23" t="s">
        <v>95</v>
      </c>
      <c r="D122" s="26">
        <v>1</v>
      </c>
      <c r="E122" s="10">
        <v>27976.97</v>
      </c>
      <c r="F122" s="10">
        <v>23351.8</v>
      </c>
      <c r="H122" s="76"/>
      <c r="I122" s="135"/>
    </row>
    <row r="123" spans="2:9" x14ac:dyDescent="0.25">
      <c r="B123" s="1" t="s">
        <v>432</v>
      </c>
      <c r="C123" s="131">
        <v>0</v>
      </c>
      <c r="D123" s="26"/>
      <c r="E123" s="10">
        <v>0</v>
      </c>
      <c r="F123" s="10">
        <v>62265.36</v>
      </c>
      <c r="H123" s="76"/>
      <c r="I123" s="135"/>
    </row>
    <row r="124" spans="2:9" x14ac:dyDescent="0.25">
      <c r="B124" s="1" t="s">
        <v>99</v>
      </c>
      <c r="C124" s="23" t="s">
        <v>95</v>
      </c>
      <c r="D124" s="26">
        <v>1</v>
      </c>
      <c r="E124" s="10">
        <v>456444.21</v>
      </c>
      <c r="F124" s="10">
        <v>38078</v>
      </c>
      <c r="H124" s="76"/>
      <c r="I124" s="64"/>
    </row>
    <row r="125" spans="2:9" ht="24.75" x14ac:dyDescent="0.25">
      <c r="B125" s="1" t="s">
        <v>429</v>
      </c>
      <c r="C125" s="144" t="s">
        <v>461</v>
      </c>
      <c r="D125" s="145">
        <v>1</v>
      </c>
      <c r="E125" s="10">
        <v>1540366.66</v>
      </c>
      <c r="F125" s="10">
        <v>0</v>
      </c>
      <c r="H125" s="76"/>
      <c r="I125" s="64"/>
    </row>
    <row r="126" spans="2:9" x14ac:dyDescent="0.25">
      <c r="B126" s="1" t="s">
        <v>430</v>
      </c>
      <c r="C126" s="146" t="s">
        <v>462</v>
      </c>
      <c r="D126" s="145">
        <v>1</v>
      </c>
      <c r="E126" s="10">
        <v>8162.62</v>
      </c>
      <c r="F126" s="10">
        <v>0</v>
      </c>
      <c r="H126" s="76"/>
      <c r="I126" s="64"/>
    </row>
    <row r="127" spans="2:9" x14ac:dyDescent="0.25">
      <c r="B127" s="1" t="s">
        <v>431</v>
      </c>
      <c r="C127" s="131" t="s">
        <v>95</v>
      </c>
      <c r="D127" s="26">
        <v>1</v>
      </c>
      <c r="E127" s="10">
        <v>35970.980000000003</v>
      </c>
      <c r="F127" s="10">
        <v>0</v>
      </c>
      <c r="H127" s="76"/>
      <c r="I127" s="64"/>
    </row>
    <row r="128" spans="2:9" x14ac:dyDescent="0.25">
      <c r="B128" s="7" t="s">
        <v>100</v>
      </c>
      <c r="C128" s="115" t="s">
        <v>95</v>
      </c>
      <c r="D128" s="29">
        <v>1</v>
      </c>
      <c r="E128" s="10">
        <v>663353.05000000005</v>
      </c>
      <c r="F128" s="10">
        <v>6988164.75</v>
      </c>
      <c r="H128" s="76"/>
      <c r="I128" s="64"/>
    </row>
    <row r="129" spans="2:9" x14ac:dyDescent="0.25">
      <c r="B129" s="21" t="s">
        <v>68</v>
      </c>
      <c r="C129" s="27"/>
      <c r="D129" s="27"/>
      <c r="E129" s="28">
        <f>SUM(E119:E128)</f>
        <v>3843048.84</v>
      </c>
      <c r="F129" s="28">
        <f>SUM(F119:F128)</f>
        <v>9304661.9900000002</v>
      </c>
      <c r="H129" s="76"/>
    </row>
    <row r="130" spans="2:9" x14ac:dyDescent="0.25">
      <c r="B130" s="30"/>
      <c r="C130" s="31"/>
      <c r="D130" s="31"/>
      <c r="E130" s="32"/>
      <c r="F130" s="32"/>
      <c r="H130" s="64"/>
    </row>
    <row r="131" spans="2:9" x14ac:dyDescent="0.25">
      <c r="B131" s="30"/>
      <c r="C131" s="31"/>
      <c r="D131" s="31"/>
      <c r="E131" s="32"/>
      <c r="F131" s="32"/>
      <c r="I131" s="64"/>
    </row>
    <row r="132" spans="2:9" x14ac:dyDescent="0.25">
      <c r="B132" s="21" t="s">
        <v>86</v>
      </c>
      <c r="C132" s="24" t="s">
        <v>93</v>
      </c>
      <c r="D132" s="24" t="s">
        <v>92</v>
      </c>
      <c r="E132" s="34">
        <v>2016</v>
      </c>
      <c r="F132" s="34">
        <v>2015</v>
      </c>
    </row>
    <row r="133" spans="2:9" x14ac:dyDescent="0.25">
      <c r="B133" s="35" t="s">
        <v>103</v>
      </c>
      <c r="C133" s="37"/>
      <c r="D133" s="37"/>
      <c r="E133" s="39"/>
      <c r="F133" s="39"/>
    </row>
    <row r="134" spans="2:9" x14ac:dyDescent="0.25">
      <c r="B134" s="36" t="s">
        <v>104</v>
      </c>
      <c r="C134" s="38"/>
      <c r="D134" s="38"/>
      <c r="E134" s="38"/>
      <c r="F134" s="38"/>
    </row>
    <row r="135" spans="2:9" x14ac:dyDescent="0.25">
      <c r="B135" s="1" t="s">
        <v>354</v>
      </c>
      <c r="C135" s="26">
        <v>1</v>
      </c>
      <c r="D135" s="23"/>
      <c r="E135" s="10">
        <v>1758214.56</v>
      </c>
      <c r="F135" s="10">
        <v>437568</v>
      </c>
    </row>
    <row r="136" spans="2:9" x14ac:dyDescent="0.25">
      <c r="B136" s="21" t="s">
        <v>39</v>
      </c>
      <c r="C136" s="27"/>
      <c r="D136" s="27"/>
      <c r="E136" s="28">
        <f>SUM(E135:E135)</f>
        <v>1758214.56</v>
      </c>
      <c r="F136" s="28">
        <f>SUM(F135:F135)</f>
        <v>437568</v>
      </c>
    </row>
    <row r="139" spans="2:9" x14ac:dyDescent="0.25">
      <c r="B139" s="21" t="s">
        <v>15</v>
      </c>
      <c r="C139" s="24" t="s">
        <v>93</v>
      </c>
      <c r="D139" s="24" t="s">
        <v>92</v>
      </c>
      <c r="E139" s="21">
        <v>2016</v>
      </c>
      <c r="F139" s="21">
        <v>2015</v>
      </c>
    </row>
    <row r="140" spans="2:9" s="40" customFormat="1" x14ac:dyDescent="0.25">
      <c r="B140" s="41" t="s">
        <v>106</v>
      </c>
      <c r="C140" s="33"/>
      <c r="D140" s="33"/>
      <c r="E140" s="33"/>
      <c r="F140" s="33"/>
    </row>
    <row r="141" spans="2:9" x14ac:dyDescent="0.25">
      <c r="B141" s="16" t="s">
        <v>105</v>
      </c>
      <c r="C141" s="170" t="s">
        <v>463</v>
      </c>
      <c r="D141" s="171"/>
      <c r="E141" s="17">
        <v>0</v>
      </c>
      <c r="F141" s="17">
        <v>9576247.2899999991</v>
      </c>
      <c r="G141" s="116"/>
    </row>
    <row r="142" spans="2:9" x14ac:dyDescent="0.25">
      <c r="B142" s="21" t="s">
        <v>68</v>
      </c>
      <c r="C142" s="27"/>
      <c r="D142" s="27"/>
      <c r="E142" s="28">
        <f>SUM(E141)</f>
        <v>0</v>
      </c>
      <c r="F142" s="28">
        <f>SUM(F141)</f>
        <v>9576247.2899999991</v>
      </c>
    </row>
    <row r="145" spans="2:6" x14ac:dyDescent="0.25">
      <c r="B145" s="15" t="s">
        <v>114</v>
      </c>
    </row>
    <row r="147" spans="2:6" x14ac:dyDescent="0.25">
      <c r="B147" s="21" t="s">
        <v>15</v>
      </c>
      <c r="C147" s="25" t="s">
        <v>92</v>
      </c>
      <c r="D147" s="25" t="s">
        <v>93</v>
      </c>
      <c r="E147" s="21">
        <v>2016</v>
      </c>
      <c r="F147" s="21">
        <v>2015</v>
      </c>
    </row>
    <row r="148" spans="2:6" x14ac:dyDescent="0.25">
      <c r="B148" s="20" t="s">
        <v>110</v>
      </c>
      <c r="C148" s="1"/>
      <c r="D148" s="1"/>
      <c r="E148" s="1"/>
      <c r="F148" s="1"/>
    </row>
    <row r="149" spans="2:6" x14ac:dyDescent="0.25">
      <c r="B149" s="43" t="s">
        <v>111</v>
      </c>
      <c r="C149" s="1" t="s">
        <v>112</v>
      </c>
      <c r="D149" s="23" t="s">
        <v>113</v>
      </c>
      <c r="E149" s="10">
        <v>10177685.390000001</v>
      </c>
      <c r="F149" s="10">
        <v>13254560.869999999</v>
      </c>
    </row>
    <row r="150" spans="2:6" x14ac:dyDescent="0.25">
      <c r="B150" s="21" t="s">
        <v>68</v>
      </c>
      <c r="C150" s="27"/>
      <c r="D150" s="27"/>
      <c r="E150" s="28">
        <f>SUM(E149)</f>
        <v>10177685.390000001</v>
      </c>
      <c r="F150" s="28">
        <f>SUM(F149)</f>
        <v>13254560.869999999</v>
      </c>
    </row>
    <row r="152" spans="2:6" x14ac:dyDescent="0.25">
      <c r="B152" s="15" t="s">
        <v>101</v>
      </c>
      <c r="C152" s="15"/>
    </row>
    <row r="154" spans="2:6" x14ac:dyDescent="0.25">
      <c r="B154" t="s">
        <v>102</v>
      </c>
    </row>
    <row r="155" spans="2:6" x14ac:dyDescent="0.25">
      <c r="B155" t="s">
        <v>82</v>
      </c>
    </row>
    <row r="157" spans="2:6" x14ac:dyDescent="0.25">
      <c r="B157" s="15" t="s">
        <v>115</v>
      </c>
    </row>
    <row r="158" spans="2:6" x14ac:dyDescent="0.25">
      <c r="B158" s="15"/>
    </row>
    <row r="159" spans="2:6" x14ac:dyDescent="0.25">
      <c r="B159" s="22" t="s">
        <v>116</v>
      </c>
      <c r="C159" s="22"/>
      <c r="D159" s="22"/>
      <c r="E159" s="22"/>
    </row>
    <row r="161" spans="2:8" x14ac:dyDescent="0.25">
      <c r="B161" s="21" t="s">
        <v>15</v>
      </c>
      <c r="C161" s="24" t="s">
        <v>117</v>
      </c>
      <c r="D161" s="24" t="s">
        <v>17</v>
      </c>
      <c r="E161" s="21">
        <v>2016</v>
      </c>
      <c r="F161" s="21">
        <v>2015</v>
      </c>
    </row>
    <row r="162" spans="2:8" x14ac:dyDescent="0.25">
      <c r="B162" s="20" t="s">
        <v>107</v>
      </c>
      <c r="C162" s="1"/>
      <c r="D162" s="1"/>
      <c r="E162" s="1"/>
      <c r="F162" s="1"/>
    </row>
    <row r="163" spans="2:8" x14ac:dyDescent="0.25">
      <c r="B163" s="1" t="s">
        <v>108</v>
      </c>
      <c r="C163" s="1"/>
      <c r="D163" s="1"/>
      <c r="E163" s="1"/>
      <c r="F163" s="1"/>
    </row>
    <row r="164" spans="2:8" x14ac:dyDescent="0.25">
      <c r="B164" s="1" t="s">
        <v>109</v>
      </c>
      <c r="C164" s="16"/>
      <c r="D164" s="16"/>
      <c r="E164" s="10">
        <v>1049.18</v>
      </c>
      <c r="F164" s="10">
        <v>8946.6299999999992</v>
      </c>
    </row>
    <row r="165" spans="2:8" x14ac:dyDescent="0.25">
      <c r="B165" s="21" t="s">
        <v>39</v>
      </c>
      <c r="C165" s="27"/>
      <c r="D165" s="27"/>
      <c r="E165" s="42">
        <f>SUM(E164)</f>
        <v>1049.18</v>
      </c>
      <c r="F165" s="42">
        <f>SUM(F164)</f>
        <v>8946.6299999999992</v>
      </c>
      <c r="H165" s="64"/>
    </row>
    <row r="167" spans="2:8" ht="15.75" x14ac:dyDescent="0.25">
      <c r="B167" s="172" t="s">
        <v>358</v>
      </c>
      <c r="C167" s="172"/>
      <c r="D167" s="172"/>
      <c r="E167" s="172"/>
      <c r="F167" s="172"/>
    </row>
    <row r="168" spans="2:8" ht="15.75" x14ac:dyDescent="0.25">
      <c r="B168" s="173" t="s">
        <v>359</v>
      </c>
      <c r="C168" s="173"/>
      <c r="D168" s="173"/>
      <c r="E168" s="173"/>
      <c r="F168" s="173"/>
    </row>
    <row r="171" spans="2:8" x14ac:dyDescent="0.25">
      <c r="B171" s="169" t="s">
        <v>360</v>
      </c>
      <c r="C171" s="169"/>
      <c r="D171" s="169" t="s">
        <v>417</v>
      </c>
      <c r="E171" s="169"/>
      <c r="F171" s="169"/>
    </row>
    <row r="174" spans="2:8" x14ac:dyDescent="0.25">
      <c r="B174" s="169" t="s">
        <v>419</v>
      </c>
      <c r="C174" s="169"/>
      <c r="D174" s="169" t="s">
        <v>420</v>
      </c>
      <c r="E174" s="169"/>
      <c r="F174" s="169"/>
    </row>
    <row r="176" spans="2:8" x14ac:dyDescent="0.25">
      <c r="C176" s="70"/>
      <c r="D176" s="70"/>
      <c r="E176" s="70"/>
    </row>
    <row r="177" spans="2:5" x14ac:dyDescent="0.25">
      <c r="B177" s="169" t="s">
        <v>421</v>
      </c>
      <c r="C177" s="169"/>
      <c r="D177" s="66"/>
      <c r="E177" s="66"/>
    </row>
  </sheetData>
  <mergeCells count="53">
    <mergeCell ref="C88:D88"/>
    <mergeCell ref="C89:D89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78:D78"/>
    <mergeCell ref="C77:D77"/>
    <mergeCell ref="C73:D73"/>
    <mergeCell ref="C74:D74"/>
    <mergeCell ref="C76:D76"/>
    <mergeCell ref="C66:D66"/>
    <mergeCell ref="C67:D67"/>
    <mergeCell ref="C68:D68"/>
    <mergeCell ref="E8:E9"/>
    <mergeCell ref="F8:F9"/>
    <mergeCell ref="C57:D57"/>
    <mergeCell ref="C60:D60"/>
    <mergeCell ref="B32:D32"/>
    <mergeCell ref="B33:D33"/>
    <mergeCell ref="B34:D34"/>
    <mergeCell ref="C18:D18"/>
    <mergeCell ref="C54:D54"/>
    <mergeCell ref="C55:D55"/>
    <mergeCell ref="C56:D56"/>
    <mergeCell ref="C58:D58"/>
    <mergeCell ref="C59:D59"/>
    <mergeCell ref="C61:D61"/>
    <mergeCell ref="C62:D62"/>
    <mergeCell ref="C63:D63"/>
    <mergeCell ref="C64:D64"/>
    <mergeCell ref="C65:D65"/>
    <mergeCell ref="A1:F1"/>
    <mergeCell ref="A2:F2"/>
    <mergeCell ref="B174:C174"/>
    <mergeCell ref="D174:F174"/>
    <mergeCell ref="B177:C177"/>
    <mergeCell ref="C141:D141"/>
    <mergeCell ref="B167:F167"/>
    <mergeCell ref="B168:F168"/>
    <mergeCell ref="B171:C171"/>
    <mergeCell ref="D171:F171"/>
    <mergeCell ref="C69:D69"/>
    <mergeCell ref="C70:D70"/>
    <mergeCell ref="C71:D71"/>
    <mergeCell ref="C72:D72"/>
    <mergeCell ref="C8:C9"/>
    <mergeCell ref="D8:D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>
      <selection activeCell="A3" sqref="A3:XFD3"/>
    </sheetView>
  </sheetViews>
  <sheetFormatPr baseColWidth="10" defaultRowHeight="15" x14ac:dyDescent="0.25"/>
  <cols>
    <col min="1" max="1" width="29.42578125" customWidth="1"/>
    <col min="2" max="2" width="10.140625" customWidth="1"/>
    <col min="3" max="3" width="13.42578125" customWidth="1"/>
    <col min="4" max="4" width="15.85546875" customWidth="1"/>
    <col min="5" max="5" width="15.140625" bestFit="1" customWidth="1"/>
    <col min="7" max="7" width="15.140625" bestFit="1" customWidth="1"/>
  </cols>
  <sheetData>
    <row r="1" spans="1:8" ht="21" x14ac:dyDescent="0.35">
      <c r="A1" s="167" t="s">
        <v>242</v>
      </c>
      <c r="B1" s="167"/>
      <c r="C1" s="167"/>
      <c r="D1" s="167"/>
      <c r="E1" s="167"/>
    </row>
    <row r="2" spans="1:8" x14ac:dyDescent="0.25">
      <c r="A2" s="166" t="s">
        <v>472</v>
      </c>
      <c r="B2" s="166"/>
      <c r="C2" s="166"/>
      <c r="D2" s="166"/>
      <c r="E2" s="166"/>
    </row>
    <row r="3" spans="1:8" ht="15.75" x14ac:dyDescent="0.25">
      <c r="A3" s="161" t="s">
        <v>214</v>
      </c>
      <c r="B3" s="161"/>
      <c r="C3" s="161"/>
      <c r="D3" s="161"/>
      <c r="E3" s="161"/>
    </row>
    <row r="4" spans="1:8" x14ac:dyDescent="0.25">
      <c r="A4" s="166"/>
      <c r="B4" s="166"/>
      <c r="C4" s="166"/>
      <c r="D4" s="166"/>
      <c r="E4" s="166"/>
      <c r="F4" s="66"/>
      <c r="G4" s="66"/>
      <c r="H4" s="66"/>
    </row>
    <row r="5" spans="1:8" x14ac:dyDescent="0.25">
      <c r="A5" s="15" t="s">
        <v>136</v>
      </c>
    </row>
    <row r="6" spans="1:8" x14ac:dyDescent="0.25">
      <c r="A6" s="15"/>
    </row>
    <row r="7" spans="1:8" x14ac:dyDescent="0.25">
      <c r="A7" s="166"/>
      <c r="B7" s="166"/>
      <c r="C7" s="166"/>
      <c r="D7" s="166"/>
      <c r="E7" s="166"/>
    </row>
    <row r="8" spans="1:8" x14ac:dyDescent="0.25">
      <c r="A8" s="210" t="s">
        <v>464</v>
      </c>
      <c r="B8" s="210"/>
      <c r="C8" s="210"/>
      <c r="D8" s="210"/>
      <c r="E8" s="210"/>
    </row>
    <row r="9" spans="1:8" x14ac:dyDescent="0.25">
      <c r="A9" s="21" t="s">
        <v>16</v>
      </c>
      <c r="B9" s="21" t="s">
        <v>17</v>
      </c>
      <c r="C9" s="21" t="s">
        <v>118</v>
      </c>
      <c r="D9" s="21">
        <v>2016</v>
      </c>
      <c r="E9" s="21">
        <v>2015</v>
      </c>
    </row>
    <row r="10" spans="1:8" x14ac:dyDescent="0.25">
      <c r="A10" s="20" t="s">
        <v>119</v>
      </c>
      <c r="B10" s="1"/>
      <c r="C10" s="1"/>
      <c r="D10" s="44">
        <f>D11+D12+D13</f>
        <v>2233109.56</v>
      </c>
      <c r="E10" s="44">
        <f>SUM(E11:E13)</f>
        <v>1478668.31</v>
      </c>
    </row>
    <row r="11" spans="1:8" x14ac:dyDescent="0.25">
      <c r="A11" s="1" t="s">
        <v>120</v>
      </c>
      <c r="B11" s="82" t="s">
        <v>203</v>
      </c>
      <c r="C11" s="45" t="s">
        <v>0</v>
      </c>
      <c r="D11" s="10">
        <v>1887000.02</v>
      </c>
      <c r="E11" s="10">
        <v>1225107.27</v>
      </c>
    </row>
    <row r="12" spans="1:8" x14ac:dyDescent="0.25">
      <c r="A12" s="1" t="s">
        <v>121</v>
      </c>
      <c r="B12" s="82" t="s">
        <v>203</v>
      </c>
      <c r="C12" s="45" t="s">
        <v>0</v>
      </c>
      <c r="D12" s="10">
        <v>294962.53999999998</v>
      </c>
      <c r="E12" s="10">
        <v>193357.64</v>
      </c>
    </row>
    <row r="13" spans="1:8" x14ac:dyDescent="0.25">
      <c r="A13" s="1" t="s">
        <v>122</v>
      </c>
      <c r="B13" s="82" t="s">
        <v>203</v>
      </c>
      <c r="C13" s="45" t="s">
        <v>0</v>
      </c>
      <c r="D13" s="10">
        <v>51147</v>
      </c>
      <c r="E13" s="10">
        <v>60203.4</v>
      </c>
    </row>
    <row r="14" spans="1:8" x14ac:dyDescent="0.25">
      <c r="A14" s="20" t="s">
        <v>355</v>
      </c>
      <c r="B14" s="82"/>
      <c r="C14" s="45"/>
      <c r="D14" s="10">
        <f>SUM(D15)</f>
        <v>0</v>
      </c>
      <c r="E14" s="44">
        <f>SUM(E15)</f>
        <v>0</v>
      </c>
    </row>
    <row r="15" spans="1:8" x14ac:dyDescent="0.25">
      <c r="A15" s="43" t="s">
        <v>355</v>
      </c>
      <c r="B15" s="82"/>
      <c r="C15" s="45"/>
      <c r="D15" s="10">
        <v>0</v>
      </c>
      <c r="E15" s="10">
        <v>0</v>
      </c>
    </row>
    <row r="16" spans="1:8" x14ac:dyDescent="0.25">
      <c r="A16" s="20" t="s">
        <v>123</v>
      </c>
      <c r="B16" s="83"/>
      <c r="C16" s="20"/>
      <c r="D16" s="46">
        <f>SUM(D17:D19)</f>
        <v>3355746.36</v>
      </c>
      <c r="E16" s="46">
        <f>SUM(E17:E19)</f>
        <v>3034393.3200000003</v>
      </c>
    </row>
    <row r="17" spans="1:5" x14ac:dyDescent="0.25">
      <c r="A17" s="1" t="s">
        <v>124</v>
      </c>
      <c r="B17" s="82" t="s">
        <v>203</v>
      </c>
      <c r="C17" s="45" t="s">
        <v>0</v>
      </c>
      <c r="D17" s="10">
        <v>3310968.09</v>
      </c>
      <c r="E17" s="10">
        <v>2907173.12</v>
      </c>
    </row>
    <row r="18" spans="1:5" x14ac:dyDescent="0.25">
      <c r="A18" s="1" t="s">
        <v>125</v>
      </c>
      <c r="B18" s="82" t="s">
        <v>203</v>
      </c>
      <c r="C18" s="45" t="s">
        <v>0</v>
      </c>
      <c r="D18" s="10">
        <v>4240.7700000000004</v>
      </c>
      <c r="E18" s="10">
        <v>13831.2</v>
      </c>
    </row>
    <row r="19" spans="1:5" x14ac:dyDescent="0.25">
      <c r="A19" s="1" t="s">
        <v>126</v>
      </c>
      <c r="B19" s="82" t="s">
        <v>203</v>
      </c>
      <c r="C19" s="45" t="s">
        <v>0</v>
      </c>
      <c r="D19" s="10">
        <v>40537.5</v>
      </c>
      <c r="E19" s="10">
        <v>113389</v>
      </c>
    </row>
    <row r="20" spans="1:5" x14ac:dyDescent="0.25">
      <c r="A20" s="47" t="s">
        <v>127</v>
      </c>
      <c r="B20" s="47"/>
      <c r="C20" s="47"/>
      <c r="D20" s="48">
        <f>SUM(D21)</f>
        <v>1140.76</v>
      </c>
      <c r="E20" s="48">
        <f>SUM(E21:E22)</f>
        <v>2169.37</v>
      </c>
    </row>
    <row r="21" spans="1:5" x14ac:dyDescent="0.25">
      <c r="A21" s="1" t="s">
        <v>128</v>
      </c>
      <c r="B21" s="82"/>
      <c r="C21" s="45"/>
      <c r="D21" s="10">
        <v>1140.76</v>
      </c>
      <c r="E21" s="10">
        <v>2169.37</v>
      </c>
    </row>
    <row r="22" spans="1:5" x14ac:dyDescent="0.25">
      <c r="A22" s="1" t="s">
        <v>129</v>
      </c>
      <c r="B22" s="82" t="s">
        <v>204</v>
      </c>
      <c r="C22" s="45" t="s">
        <v>0</v>
      </c>
      <c r="D22" s="10"/>
      <c r="E22" s="10"/>
    </row>
    <row r="23" spans="1:5" x14ac:dyDescent="0.25">
      <c r="A23" s="20" t="s">
        <v>130</v>
      </c>
      <c r="B23" s="16"/>
      <c r="C23" s="1"/>
      <c r="D23" s="46">
        <f>SUM(D24)</f>
        <v>613470</v>
      </c>
      <c r="E23" s="46">
        <f>SUM(E24)</f>
        <v>376743.14</v>
      </c>
    </row>
    <row r="24" spans="1:5" x14ac:dyDescent="0.25">
      <c r="A24" s="1" t="s">
        <v>131</v>
      </c>
      <c r="B24" s="82" t="s">
        <v>204</v>
      </c>
      <c r="C24" s="45" t="s">
        <v>0</v>
      </c>
      <c r="D24" s="10">
        <v>613470</v>
      </c>
      <c r="E24" s="10">
        <v>376743.14</v>
      </c>
    </row>
    <row r="25" spans="1:5" x14ac:dyDescent="0.25">
      <c r="A25" s="20" t="s">
        <v>132</v>
      </c>
      <c r="B25" s="16"/>
      <c r="C25" s="1"/>
      <c r="D25" s="90">
        <f>SUM(D26:D27)</f>
        <v>35035710.5</v>
      </c>
      <c r="E25" s="90">
        <f>SUM(E26:E27)</f>
        <v>22002756.699999999</v>
      </c>
    </row>
    <row r="26" spans="1:5" x14ac:dyDescent="0.25">
      <c r="A26" s="1" t="s">
        <v>133</v>
      </c>
      <c r="B26" s="82" t="s">
        <v>204</v>
      </c>
      <c r="C26" s="45" t="s">
        <v>135</v>
      </c>
      <c r="D26" s="10">
        <v>19045295.899999999</v>
      </c>
      <c r="E26" s="10">
        <v>21902756.699999999</v>
      </c>
    </row>
    <row r="27" spans="1:5" x14ac:dyDescent="0.25">
      <c r="A27" s="43" t="s">
        <v>134</v>
      </c>
      <c r="B27" s="82" t="s">
        <v>204</v>
      </c>
      <c r="C27" s="45" t="s">
        <v>135</v>
      </c>
      <c r="D27" s="10">
        <v>15990414.6</v>
      </c>
      <c r="E27" s="10">
        <v>100000</v>
      </c>
    </row>
    <row r="28" spans="1:5" x14ac:dyDescent="0.25">
      <c r="A28" s="21" t="s">
        <v>39</v>
      </c>
      <c r="B28" s="27"/>
      <c r="C28" s="27"/>
      <c r="D28" s="28">
        <f>SUM(D25+D23+D20+D16+D10)</f>
        <v>41239177.18</v>
      </c>
      <c r="E28" s="28">
        <f>SUM(E25+E23+E20+E16+E10+E14)</f>
        <v>26894730.84</v>
      </c>
    </row>
    <row r="31" spans="1:5" x14ac:dyDescent="0.25">
      <c r="A31" s="210" t="s">
        <v>465</v>
      </c>
      <c r="B31" s="210"/>
      <c r="C31" s="210"/>
      <c r="D31" s="210"/>
      <c r="E31" s="210"/>
    </row>
    <row r="32" spans="1:5" x14ac:dyDescent="0.25">
      <c r="A32" s="150" t="s">
        <v>16</v>
      </c>
      <c r="B32" s="150" t="s">
        <v>17</v>
      </c>
      <c r="C32" s="150" t="s">
        <v>118</v>
      </c>
      <c r="D32" s="150">
        <v>2016</v>
      </c>
      <c r="E32" s="150">
        <v>2015</v>
      </c>
    </row>
    <row r="33" spans="1:5" x14ac:dyDescent="0.25">
      <c r="A33" s="20" t="s">
        <v>119</v>
      </c>
      <c r="B33" s="1"/>
      <c r="C33" s="1"/>
      <c r="D33" s="44">
        <f>D34+D35+D36</f>
        <v>10133429.950000001</v>
      </c>
      <c r="E33" s="44">
        <f>SUM(E34:E36)</f>
        <v>8101501.4300000006</v>
      </c>
    </row>
    <row r="34" spans="1:5" x14ac:dyDescent="0.25">
      <c r="A34" s="1" t="s">
        <v>120</v>
      </c>
      <c r="B34" s="82" t="s">
        <v>203</v>
      </c>
      <c r="C34" s="45" t="s">
        <v>0</v>
      </c>
      <c r="D34" s="10">
        <v>9072166.5800000001</v>
      </c>
      <c r="E34" s="10">
        <v>7251537.1600000001</v>
      </c>
    </row>
    <row r="35" spans="1:5" x14ac:dyDescent="0.25">
      <c r="A35" s="1" t="s">
        <v>121</v>
      </c>
      <c r="B35" s="82" t="s">
        <v>203</v>
      </c>
      <c r="C35" s="45" t="s">
        <v>0</v>
      </c>
      <c r="D35" s="10">
        <v>836206.65</v>
      </c>
      <c r="E35" s="10">
        <v>657644.06999999995</v>
      </c>
    </row>
    <row r="36" spans="1:5" x14ac:dyDescent="0.25">
      <c r="A36" s="1" t="s">
        <v>122</v>
      </c>
      <c r="B36" s="82" t="s">
        <v>203</v>
      </c>
      <c r="C36" s="45" t="s">
        <v>0</v>
      </c>
      <c r="D36" s="10">
        <v>225056.72</v>
      </c>
      <c r="E36" s="10">
        <v>192320.2</v>
      </c>
    </row>
    <row r="37" spans="1:5" x14ac:dyDescent="0.25">
      <c r="A37" s="20" t="s">
        <v>355</v>
      </c>
      <c r="B37" s="82"/>
      <c r="C37" s="45"/>
      <c r="D37" s="10">
        <f>SUM(D38)</f>
        <v>0</v>
      </c>
      <c r="E37" s="44">
        <f>SUM(E38)</f>
        <v>165083.73000000001</v>
      </c>
    </row>
    <row r="38" spans="1:5" x14ac:dyDescent="0.25">
      <c r="A38" s="43" t="s">
        <v>355</v>
      </c>
      <c r="B38" s="82"/>
      <c r="C38" s="45"/>
      <c r="D38" s="10">
        <v>0</v>
      </c>
      <c r="E38" s="10">
        <v>165083.73000000001</v>
      </c>
    </row>
    <row r="39" spans="1:5" x14ac:dyDescent="0.25">
      <c r="A39" s="20" t="s">
        <v>123</v>
      </c>
      <c r="B39" s="83"/>
      <c r="C39" s="20"/>
      <c r="D39" s="46">
        <f>SUM(D40:D42)</f>
        <v>10731508.289999999</v>
      </c>
      <c r="E39" s="46">
        <f>SUM(E40:E42)</f>
        <v>10188877.030000001</v>
      </c>
    </row>
    <row r="40" spans="1:5" x14ac:dyDescent="0.25">
      <c r="A40" s="1" t="s">
        <v>124</v>
      </c>
      <c r="B40" s="82" t="s">
        <v>203</v>
      </c>
      <c r="C40" s="45" t="s">
        <v>0</v>
      </c>
      <c r="D40" s="10">
        <v>9329771.1199999992</v>
      </c>
      <c r="E40" s="10">
        <v>8690341.0099999998</v>
      </c>
    </row>
    <row r="41" spans="1:5" x14ac:dyDescent="0.25">
      <c r="A41" s="1" t="s">
        <v>125</v>
      </c>
      <c r="B41" s="82" t="s">
        <v>203</v>
      </c>
      <c r="C41" s="45" t="s">
        <v>0</v>
      </c>
      <c r="D41" s="10">
        <v>11600.67</v>
      </c>
      <c r="E41" s="10">
        <v>89595.72</v>
      </c>
    </row>
    <row r="42" spans="1:5" x14ac:dyDescent="0.25">
      <c r="A42" s="1" t="s">
        <v>126</v>
      </c>
      <c r="B42" s="82" t="s">
        <v>203</v>
      </c>
      <c r="C42" s="45" t="s">
        <v>0</v>
      </c>
      <c r="D42" s="10">
        <v>1390136.5</v>
      </c>
      <c r="E42" s="10">
        <v>1408940.3</v>
      </c>
    </row>
    <row r="43" spans="1:5" x14ac:dyDescent="0.25">
      <c r="A43" s="47" t="s">
        <v>127</v>
      </c>
      <c r="B43" s="47"/>
      <c r="C43" s="47"/>
      <c r="D43" s="48">
        <f>SUM(D44)</f>
        <v>7656.56</v>
      </c>
      <c r="E43" s="48">
        <f>SUM(E44:E45)</f>
        <v>3252.56</v>
      </c>
    </row>
    <row r="44" spans="1:5" x14ac:dyDescent="0.25">
      <c r="A44" s="1" t="s">
        <v>128</v>
      </c>
      <c r="B44" s="82"/>
      <c r="C44" s="45"/>
      <c r="D44" s="10">
        <v>7656.56</v>
      </c>
      <c r="E44" s="10">
        <v>3252.56</v>
      </c>
    </row>
    <row r="45" spans="1:5" x14ac:dyDescent="0.25">
      <c r="A45" s="1" t="s">
        <v>129</v>
      </c>
      <c r="B45" s="82" t="s">
        <v>204</v>
      </c>
      <c r="C45" s="45" t="s">
        <v>0</v>
      </c>
      <c r="D45" s="10"/>
      <c r="E45" s="10"/>
    </row>
    <row r="46" spans="1:5" x14ac:dyDescent="0.25">
      <c r="A46" s="20" t="s">
        <v>130</v>
      </c>
      <c r="B46" s="16"/>
      <c r="C46" s="1"/>
      <c r="D46" s="46">
        <f>SUM(D47)</f>
        <v>1075623</v>
      </c>
      <c r="E46" s="46">
        <f>SUM(E47)</f>
        <v>1038526.14</v>
      </c>
    </row>
    <row r="47" spans="1:5" x14ac:dyDescent="0.25">
      <c r="A47" s="1" t="s">
        <v>131</v>
      </c>
      <c r="B47" s="82" t="s">
        <v>204</v>
      </c>
      <c r="C47" s="45" t="s">
        <v>0</v>
      </c>
      <c r="D47" s="10">
        <v>1075623</v>
      </c>
      <c r="E47" s="10">
        <v>1038526.14</v>
      </c>
    </row>
    <row r="48" spans="1:5" x14ac:dyDescent="0.25">
      <c r="A48" s="20" t="s">
        <v>132</v>
      </c>
      <c r="B48" s="16"/>
      <c r="C48" s="1"/>
      <c r="D48" s="90">
        <f>SUM(D49:D50)</f>
        <v>75908481.299999997</v>
      </c>
      <c r="E48" s="90">
        <f>SUM(E49:E50)</f>
        <v>64505239.799999997</v>
      </c>
    </row>
    <row r="49" spans="1:5" x14ac:dyDescent="0.25">
      <c r="A49" s="1" t="s">
        <v>133</v>
      </c>
      <c r="B49" s="82" t="s">
        <v>204</v>
      </c>
      <c r="C49" s="45" t="s">
        <v>135</v>
      </c>
      <c r="D49" s="10">
        <v>59588066.700000003</v>
      </c>
      <c r="E49" s="10">
        <v>64405239.799999997</v>
      </c>
    </row>
    <row r="50" spans="1:5" x14ac:dyDescent="0.25">
      <c r="A50" s="43" t="s">
        <v>134</v>
      </c>
      <c r="B50" s="82" t="s">
        <v>204</v>
      </c>
      <c r="C50" s="45" t="s">
        <v>135</v>
      </c>
      <c r="D50" s="10">
        <v>16320414.6</v>
      </c>
      <c r="E50" s="10">
        <v>100000</v>
      </c>
    </row>
    <row r="51" spans="1:5" x14ac:dyDescent="0.25">
      <c r="A51" s="150" t="s">
        <v>39</v>
      </c>
      <c r="B51" s="27"/>
      <c r="C51" s="27"/>
      <c r="D51" s="28">
        <f>SUM(D48+D46+D43+D39+D33)</f>
        <v>97856699.100000009</v>
      </c>
      <c r="E51" s="28">
        <f>SUM(E48+E46+E43+E39+E33+E37)</f>
        <v>84002480.690000013</v>
      </c>
    </row>
    <row r="55" spans="1:5" x14ac:dyDescent="0.25">
      <c r="A55" s="15" t="s">
        <v>137</v>
      </c>
    </row>
    <row r="57" spans="1:5" x14ac:dyDescent="0.25">
      <c r="A57" t="s">
        <v>102</v>
      </c>
    </row>
    <row r="58" spans="1:5" x14ac:dyDescent="0.25">
      <c r="A58" t="s">
        <v>82</v>
      </c>
    </row>
    <row r="60" spans="1:5" x14ac:dyDescent="0.25">
      <c r="A60" s="15" t="s">
        <v>139</v>
      </c>
    </row>
    <row r="61" spans="1:5" x14ac:dyDescent="0.25">
      <c r="A61" s="15"/>
    </row>
    <row r="62" spans="1:5" x14ac:dyDescent="0.25">
      <c r="A62" s="22" t="s">
        <v>140</v>
      </c>
      <c r="B62" s="22"/>
      <c r="C62" s="22"/>
      <c r="D62" s="22"/>
      <c r="E62" s="22"/>
    </row>
    <row r="63" spans="1:5" x14ac:dyDescent="0.25">
      <c r="A63" s="22" t="s">
        <v>141</v>
      </c>
      <c r="B63" s="22"/>
      <c r="C63" s="22"/>
      <c r="D63" s="22"/>
      <c r="E63" s="22"/>
    </row>
    <row r="64" spans="1:5" x14ac:dyDescent="0.25">
      <c r="A64" s="22" t="s">
        <v>142</v>
      </c>
      <c r="B64" s="22"/>
      <c r="C64" s="22"/>
      <c r="D64" s="22"/>
      <c r="E64" s="22"/>
    </row>
    <row r="65" spans="1:5" x14ac:dyDescent="0.25">
      <c r="A65" s="22"/>
      <c r="B65" s="22"/>
      <c r="C65" s="22"/>
      <c r="D65" s="22"/>
      <c r="E65" s="22"/>
    </row>
    <row r="66" spans="1:5" x14ac:dyDescent="0.25">
      <c r="A66" s="22"/>
      <c r="B66" s="22"/>
      <c r="C66" s="22"/>
      <c r="D66" s="22"/>
      <c r="E66" s="22"/>
    </row>
    <row r="67" spans="1:5" x14ac:dyDescent="0.25">
      <c r="A67" s="182" t="s">
        <v>466</v>
      </c>
      <c r="B67" s="183"/>
      <c r="C67" s="183"/>
      <c r="D67" s="183"/>
      <c r="E67" s="184"/>
    </row>
    <row r="68" spans="1:5" x14ac:dyDescent="0.25">
      <c r="A68" s="51" t="s">
        <v>86</v>
      </c>
      <c r="B68" s="210" t="s">
        <v>199</v>
      </c>
      <c r="C68" s="210"/>
      <c r="D68" s="51">
        <v>2016</v>
      </c>
      <c r="E68" s="51">
        <v>2015</v>
      </c>
    </row>
    <row r="69" spans="1:5" ht="73.5" customHeight="1" x14ac:dyDescent="0.25">
      <c r="A69" s="58" t="s">
        <v>144</v>
      </c>
      <c r="B69" s="213" t="s">
        <v>200</v>
      </c>
      <c r="C69" s="213"/>
      <c r="D69" s="17">
        <v>8947708</v>
      </c>
      <c r="E69" s="17">
        <v>8604051</v>
      </c>
    </row>
    <row r="70" spans="1:5" ht="98.25" customHeight="1" x14ac:dyDescent="0.25">
      <c r="A70" s="59" t="s">
        <v>201</v>
      </c>
      <c r="B70" s="197" t="s">
        <v>202</v>
      </c>
      <c r="C70" s="198"/>
      <c r="D70" s="17">
        <v>3320342.82</v>
      </c>
      <c r="E70" s="17">
        <v>3371079.06</v>
      </c>
    </row>
    <row r="71" spans="1:5" x14ac:dyDescent="0.25">
      <c r="A71" s="51" t="s">
        <v>39</v>
      </c>
      <c r="B71" s="182"/>
      <c r="C71" s="184"/>
      <c r="D71" s="28">
        <f>SUM(D69:D70)</f>
        <v>12268050.82</v>
      </c>
      <c r="E71" s="28">
        <f>SUM(E69:E70)</f>
        <v>11975130.060000001</v>
      </c>
    </row>
    <row r="72" spans="1:5" x14ac:dyDescent="0.25">
      <c r="A72" s="30"/>
      <c r="B72" s="30"/>
      <c r="C72" s="30"/>
      <c r="D72" s="32"/>
      <c r="E72" s="32"/>
    </row>
    <row r="73" spans="1:5" x14ac:dyDescent="0.25">
      <c r="A73" s="30"/>
      <c r="B73" s="30"/>
      <c r="C73" s="30"/>
      <c r="D73" s="32"/>
      <c r="E73" s="32"/>
    </row>
    <row r="74" spans="1:5" x14ac:dyDescent="0.25">
      <c r="A74" s="182" t="s">
        <v>467</v>
      </c>
      <c r="B74" s="183"/>
      <c r="C74" s="183"/>
      <c r="D74" s="183"/>
      <c r="E74" s="184"/>
    </row>
    <row r="75" spans="1:5" x14ac:dyDescent="0.25">
      <c r="A75" s="150" t="s">
        <v>86</v>
      </c>
      <c r="B75" s="210" t="s">
        <v>199</v>
      </c>
      <c r="C75" s="210"/>
      <c r="D75" s="150">
        <v>2016</v>
      </c>
      <c r="E75" s="150">
        <v>2015</v>
      </c>
    </row>
    <row r="76" spans="1:5" ht="81" customHeight="1" x14ac:dyDescent="0.25">
      <c r="A76" s="58" t="s">
        <v>144</v>
      </c>
      <c r="B76" s="197" t="s">
        <v>200</v>
      </c>
      <c r="C76" s="198"/>
      <c r="D76" s="17">
        <v>26489674.460000001</v>
      </c>
      <c r="E76" s="17">
        <v>25719721</v>
      </c>
    </row>
    <row r="77" spans="1:5" ht="102.75" customHeight="1" x14ac:dyDescent="0.25">
      <c r="A77" s="59" t="s">
        <v>201</v>
      </c>
      <c r="B77" s="197" t="s">
        <v>202</v>
      </c>
      <c r="C77" s="198"/>
      <c r="D77" s="17">
        <v>9777405.4399999995</v>
      </c>
      <c r="E77" s="17">
        <v>10584582.619999999</v>
      </c>
    </row>
    <row r="78" spans="1:5" x14ac:dyDescent="0.25">
      <c r="A78" s="150" t="s">
        <v>39</v>
      </c>
      <c r="B78" s="182"/>
      <c r="C78" s="184"/>
      <c r="D78" s="28">
        <f>SUM(D76:D77)</f>
        <v>36267079.899999999</v>
      </c>
      <c r="E78" s="28">
        <f>SUM(E76:E77)</f>
        <v>36304303.619999997</v>
      </c>
    </row>
    <row r="79" spans="1:5" x14ac:dyDescent="0.25">
      <c r="A79" s="30"/>
      <c r="B79" s="30"/>
      <c r="C79" s="30"/>
      <c r="D79" s="32"/>
      <c r="E79" s="32"/>
    </row>
    <row r="80" spans="1:5" x14ac:dyDescent="0.25">
      <c r="A80" s="30"/>
      <c r="B80" s="30"/>
      <c r="C80" s="30"/>
      <c r="D80" s="32"/>
      <c r="E80" s="32"/>
    </row>
    <row r="81" spans="1:7" x14ac:dyDescent="0.25">
      <c r="A81" s="30" t="s">
        <v>205</v>
      </c>
      <c r="B81" s="30"/>
      <c r="C81" s="30"/>
      <c r="D81" s="32"/>
      <c r="E81" s="32"/>
    </row>
    <row r="82" spans="1:7" x14ac:dyDescent="0.25">
      <c r="A82" s="30"/>
      <c r="B82" s="30"/>
      <c r="C82" s="30"/>
      <c r="D82" s="32"/>
      <c r="E82" s="32"/>
    </row>
    <row r="83" spans="1:7" x14ac:dyDescent="0.25">
      <c r="A83" s="60" t="s">
        <v>206</v>
      </c>
      <c r="B83" s="30"/>
      <c r="C83" s="30"/>
      <c r="D83" s="32"/>
      <c r="E83" s="32"/>
    </row>
    <row r="84" spans="1:7" x14ac:dyDescent="0.25">
      <c r="A84" s="60"/>
      <c r="B84" s="30"/>
      <c r="C84" s="30"/>
      <c r="D84" s="32"/>
      <c r="E84" s="32"/>
    </row>
    <row r="85" spans="1:7" x14ac:dyDescent="0.25">
      <c r="A85" s="60"/>
      <c r="B85" s="30"/>
      <c r="C85" s="30"/>
      <c r="D85" s="32"/>
      <c r="E85" s="32"/>
    </row>
    <row r="86" spans="1:7" x14ac:dyDescent="0.25">
      <c r="A86" s="182" t="s">
        <v>468</v>
      </c>
      <c r="B86" s="183"/>
      <c r="C86" s="183"/>
      <c r="D86" s="183"/>
      <c r="E86" s="184"/>
    </row>
    <row r="87" spans="1:7" x14ac:dyDescent="0.25">
      <c r="A87" s="57" t="s">
        <v>86</v>
      </c>
      <c r="B87" s="210" t="s">
        <v>199</v>
      </c>
      <c r="C87" s="210"/>
      <c r="D87" s="57">
        <v>2016</v>
      </c>
      <c r="E87" s="57">
        <v>2015</v>
      </c>
    </row>
    <row r="88" spans="1:7" x14ac:dyDescent="0.25">
      <c r="A88" s="2" t="s">
        <v>198</v>
      </c>
      <c r="B88" s="49"/>
      <c r="C88" s="50"/>
      <c r="D88" s="88">
        <f>SUM(D89+D94+D102+D112+D120)</f>
        <v>23547951.260000002</v>
      </c>
      <c r="E88" s="88">
        <f>SUM(E89+E94+E102+E112+E119)</f>
        <v>21202237.27</v>
      </c>
    </row>
    <row r="89" spans="1:7" x14ac:dyDescent="0.25">
      <c r="A89" s="54" t="s">
        <v>138</v>
      </c>
      <c r="B89" s="49"/>
      <c r="C89" s="50"/>
      <c r="D89" s="14">
        <f>SUM(D90:D93)</f>
        <v>11619589.470000001</v>
      </c>
      <c r="E89" s="14">
        <f>SUM(E90:E93)</f>
        <v>10780475.720000001</v>
      </c>
      <c r="G89" s="64"/>
    </row>
    <row r="90" spans="1:7" ht="37.5" customHeight="1" x14ac:dyDescent="0.25">
      <c r="A90" s="52" t="s">
        <v>144</v>
      </c>
      <c r="B90" s="199" t="s">
        <v>145</v>
      </c>
      <c r="C90" s="200"/>
      <c r="D90" s="10">
        <v>8947708</v>
      </c>
      <c r="E90" s="10">
        <v>8604051</v>
      </c>
      <c r="G90" s="64"/>
    </row>
    <row r="91" spans="1:7" ht="33.75" customHeight="1" x14ac:dyDescent="0.25">
      <c r="A91" s="52" t="s">
        <v>146</v>
      </c>
      <c r="B91" s="197" t="s">
        <v>161</v>
      </c>
      <c r="C91" s="198"/>
      <c r="D91" s="10">
        <v>743838.95</v>
      </c>
      <c r="E91" s="10">
        <v>668911.46</v>
      </c>
    </row>
    <row r="92" spans="1:7" ht="40.5" customHeight="1" x14ac:dyDescent="0.25">
      <c r="A92" s="1" t="s">
        <v>143</v>
      </c>
      <c r="B92" s="197" t="s">
        <v>162</v>
      </c>
      <c r="C92" s="198"/>
      <c r="D92" s="10">
        <v>549417.80000000005</v>
      </c>
      <c r="E92" s="10">
        <v>404078.75</v>
      </c>
    </row>
    <row r="93" spans="1:7" ht="50.25" customHeight="1" x14ac:dyDescent="0.25">
      <c r="A93" s="52" t="s">
        <v>147</v>
      </c>
      <c r="B93" s="199" t="s">
        <v>148</v>
      </c>
      <c r="C93" s="200"/>
      <c r="D93" s="10">
        <v>1378624.72</v>
      </c>
      <c r="E93" s="10">
        <v>1103434.51</v>
      </c>
    </row>
    <row r="94" spans="1:7" x14ac:dyDescent="0.25">
      <c r="A94" s="55" t="s">
        <v>149</v>
      </c>
      <c r="B94" s="191"/>
      <c r="C94" s="192"/>
      <c r="D94" s="56">
        <f>SUM(D95:D101)</f>
        <v>3216045.8700000006</v>
      </c>
      <c r="E94" s="56">
        <f>SUM(E95:E101)</f>
        <v>2933095.08</v>
      </c>
    </row>
    <row r="95" spans="1:7" ht="46.5" customHeight="1" x14ac:dyDescent="0.25">
      <c r="A95" s="53" t="s">
        <v>156</v>
      </c>
      <c r="B95" s="197" t="s">
        <v>163</v>
      </c>
      <c r="C95" s="198"/>
      <c r="D95" s="17">
        <v>118983.97</v>
      </c>
      <c r="E95" s="17">
        <v>96915.86</v>
      </c>
    </row>
    <row r="96" spans="1:7" ht="48" customHeight="1" x14ac:dyDescent="0.25">
      <c r="A96" s="53" t="s">
        <v>150</v>
      </c>
      <c r="B96" s="197" t="s">
        <v>164</v>
      </c>
      <c r="C96" s="198"/>
      <c r="D96" s="17">
        <v>49743.99</v>
      </c>
      <c r="E96" s="17">
        <v>42072.29</v>
      </c>
    </row>
    <row r="97" spans="1:7" ht="39" customHeight="1" x14ac:dyDescent="0.25">
      <c r="A97" s="53" t="s">
        <v>151</v>
      </c>
      <c r="B97" s="197" t="s">
        <v>157</v>
      </c>
      <c r="C97" s="198"/>
      <c r="D97" s="17">
        <v>979683.59</v>
      </c>
      <c r="E97" s="17">
        <v>596201.43000000005</v>
      </c>
    </row>
    <row r="98" spans="1:7" ht="53.25" customHeight="1" x14ac:dyDescent="0.25">
      <c r="A98" s="53" t="s">
        <v>152</v>
      </c>
      <c r="B98" s="197" t="s">
        <v>165</v>
      </c>
      <c r="C98" s="198"/>
      <c r="D98" s="17">
        <v>9353.7999999999993</v>
      </c>
      <c r="E98" s="17">
        <v>8474.74</v>
      </c>
    </row>
    <row r="99" spans="1:7" ht="74.25" customHeight="1" x14ac:dyDescent="0.25">
      <c r="A99" s="53" t="s">
        <v>153</v>
      </c>
      <c r="B99" s="197" t="s">
        <v>158</v>
      </c>
      <c r="C99" s="198"/>
      <c r="D99" s="17">
        <v>1617764.34</v>
      </c>
      <c r="E99" s="17">
        <v>1572113.98</v>
      </c>
    </row>
    <row r="100" spans="1:7" ht="59.25" customHeight="1" x14ac:dyDescent="0.25">
      <c r="A100" s="53" t="s">
        <v>154</v>
      </c>
      <c r="B100" s="197" t="s">
        <v>160</v>
      </c>
      <c r="C100" s="198"/>
      <c r="D100" s="17">
        <v>129878.24</v>
      </c>
      <c r="E100" s="17">
        <v>243242.72</v>
      </c>
    </row>
    <row r="101" spans="1:7" ht="41.25" customHeight="1" x14ac:dyDescent="0.25">
      <c r="A101" s="53" t="s">
        <v>155</v>
      </c>
      <c r="B101" s="199" t="s">
        <v>159</v>
      </c>
      <c r="C101" s="200"/>
      <c r="D101" s="17">
        <v>310637.94</v>
      </c>
      <c r="E101" s="93">
        <v>374074.06</v>
      </c>
    </row>
    <row r="102" spans="1:7" ht="24.75" customHeight="1" x14ac:dyDescent="0.25">
      <c r="A102" s="55" t="s">
        <v>166</v>
      </c>
      <c r="B102" s="191"/>
      <c r="C102" s="192"/>
      <c r="D102" s="56">
        <f>SUM(D103:D111)</f>
        <v>6139474.5199999996</v>
      </c>
      <c r="E102" s="14">
        <f>SUM(E103:E111)</f>
        <v>5279387.99</v>
      </c>
    </row>
    <row r="103" spans="1:7" ht="45" customHeight="1" x14ac:dyDescent="0.25">
      <c r="A103" s="53" t="s">
        <v>167</v>
      </c>
      <c r="B103" s="197" t="s">
        <v>183</v>
      </c>
      <c r="C103" s="198"/>
      <c r="D103" s="10">
        <v>3320342.82</v>
      </c>
      <c r="E103" s="10">
        <v>3371079.06</v>
      </c>
      <c r="G103" s="64"/>
    </row>
    <row r="104" spans="1:7" ht="62.25" customHeight="1" x14ac:dyDescent="0.25">
      <c r="A104" s="53" t="s">
        <v>168</v>
      </c>
      <c r="B104" s="197" t="s">
        <v>175</v>
      </c>
      <c r="C104" s="198"/>
      <c r="D104" s="10">
        <v>159191.92000000001</v>
      </c>
      <c r="E104" s="10">
        <v>104196.93</v>
      </c>
      <c r="G104" s="64"/>
    </row>
    <row r="105" spans="1:7" ht="44.25" customHeight="1" x14ac:dyDescent="0.25">
      <c r="A105" s="53" t="s">
        <v>169</v>
      </c>
      <c r="B105" s="197" t="s">
        <v>176</v>
      </c>
      <c r="C105" s="198"/>
      <c r="D105" s="10">
        <v>178298.94</v>
      </c>
      <c r="E105" s="10">
        <v>195692.35</v>
      </c>
    </row>
    <row r="106" spans="1:7" ht="53.25" customHeight="1" x14ac:dyDescent="0.25">
      <c r="A106" s="53" t="s">
        <v>170</v>
      </c>
      <c r="B106" s="197" t="s">
        <v>177</v>
      </c>
      <c r="C106" s="198"/>
      <c r="D106" s="10">
        <v>59398.7</v>
      </c>
      <c r="E106" s="10">
        <v>46287.01</v>
      </c>
    </row>
    <row r="107" spans="1:7" ht="46.5" customHeight="1" x14ac:dyDescent="0.25">
      <c r="A107" s="53" t="s">
        <v>171</v>
      </c>
      <c r="B107" s="197" t="s">
        <v>178</v>
      </c>
      <c r="C107" s="198"/>
      <c r="D107" s="10">
        <v>259808.64000000001</v>
      </c>
      <c r="E107" s="10">
        <v>413263.2</v>
      </c>
    </row>
    <row r="108" spans="1:7" ht="32.25" customHeight="1" x14ac:dyDescent="0.25">
      <c r="A108" s="53" t="s">
        <v>172</v>
      </c>
      <c r="B108" s="197" t="s">
        <v>179</v>
      </c>
      <c r="C108" s="198"/>
      <c r="D108" s="10">
        <v>721684.72</v>
      </c>
      <c r="E108" s="10">
        <v>547974.72</v>
      </c>
    </row>
    <row r="109" spans="1:7" ht="61.5" customHeight="1" x14ac:dyDescent="0.25">
      <c r="A109" s="53" t="s">
        <v>173</v>
      </c>
      <c r="B109" s="197" t="s">
        <v>180</v>
      </c>
      <c r="C109" s="198"/>
      <c r="D109" s="10">
        <v>46813.72</v>
      </c>
      <c r="E109" s="10">
        <v>73639.27</v>
      </c>
    </row>
    <row r="110" spans="1:7" ht="39.75" customHeight="1" x14ac:dyDescent="0.25">
      <c r="A110" s="53" t="s">
        <v>174</v>
      </c>
      <c r="B110" s="197" t="s">
        <v>182</v>
      </c>
      <c r="C110" s="198"/>
      <c r="D110" s="10">
        <v>417267.34</v>
      </c>
      <c r="E110" s="10">
        <v>157492.76</v>
      </c>
    </row>
    <row r="111" spans="1:7" ht="47.25" customHeight="1" x14ac:dyDescent="0.25">
      <c r="A111" s="53" t="s">
        <v>166</v>
      </c>
      <c r="B111" s="197" t="s">
        <v>181</v>
      </c>
      <c r="C111" s="198"/>
      <c r="D111" s="10">
        <v>976667.72</v>
      </c>
      <c r="E111" s="10">
        <v>369762.69</v>
      </c>
    </row>
    <row r="112" spans="1:7" ht="26.25" customHeight="1" x14ac:dyDescent="0.25">
      <c r="A112" s="55" t="s">
        <v>184</v>
      </c>
      <c r="B112" s="206"/>
      <c r="C112" s="206"/>
      <c r="D112" s="14">
        <f>SUM(D113:D118)</f>
        <v>2322764.3899999997</v>
      </c>
      <c r="E112" s="14">
        <f>SUM(E113:E118)</f>
        <v>1963003.53</v>
      </c>
    </row>
    <row r="113" spans="1:7" ht="30.75" customHeight="1" x14ac:dyDescent="0.25">
      <c r="A113" s="53" t="s">
        <v>185</v>
      </c>
      <c r="B113" s="197" t="s">
        <v>195</v>
      </c>
      <c r="C113" s="198"/>
      <c r="D113" s="17">
        <v>366499.87</v>
      </c>
      <c r="E113" s="17">
        <v>97379.57</v>
      </c>
      <c r="G113" s="64"/>
    </row>
    <row r="114" spans="1:7" ht="42" customHeight="1" x14ac:dyDescent="0.25">
      <c r="A114" s="53" t="s">
        <v>186</v>
      </c>
      <c r="B114" s="197" t="s">
        <v>191</v>
      </c>
      <c r="C114" s="198"/>
      <c r="D114" s="17">
        <v>705861.87</v>
      </c>
      <c r="E114" s="17">
        <v>766041.96</v>
      </c>
      <c r="G114" s="64"/>
    </row>
    <row r="115" spans="1:7" ht="39.75" customHeight="1" x14ac:dyDescent="0.25">
      <c r="A115" s="53" t="s">
        <v>187</v>
      </c>
      <c r="B115" s="197" t="s">
        <v>192</v>
      </c>
      <c r="C115" s="198"/>
      <c r="D115" s="17">
        <v>156000</v>
      </c>
      <c r="E115" s="10">
        <v>100000</v>
      </c>
    </row>
    <row r="116" spans="1:7" ht="44.25" customHeight="1" x14ac:dyDescent="0.25">
      <c r="A116" s="53" t="s">
        <v>188</v>
      </c>
      <c r="B116" s="197" t="s">
        <v>193</v>
      </c>
      <c r="C116" s="198"/>
      <c r="D116" s="17">
        <v>126278.65</v>
      </c>
      <c r="E116" s="10">
        <v>87000</v>
      </c>
    </row>
    <row r="117" spans="1:7" ht="43.5" customHeight="1" x14ac:dyDescent="0.25">
      <c r="A117" s="53" t="s">
        <v>189</v>
      </c>
      <c r="B117" s="197" t="s">
        <v>194</v>
      </c>
      <c r="C117" s="198"/>
      <c r="D117" s="17">
        <v>39000</v>
      </c>
      <c r="E117" s="10">
        <v>857082</v>
      </c>
    </row>
    <row r="118" spans="1:7" ht="46.5" customHeight="1" x14ac:dyDescent="0.25">
      <c r="A118" s="53" t="s">
        <v>190</v>
      </c>
      <c r="B118" s="197" t="s">
        <v>194</v>
      </c>
      <c r="C118" s="198"/>
      <c r="D118" s="17">
        <v>929124</v>
      </c>
      <c r="E118" s="10">
        <v>55500</v>
      </c>
    </row>
    <row r="119" spans="1:7" ht="30" customHeight="1" x14ac:dyDescent="0.25">
      <c r="A119" s="158" t="s">
        <v>196</v>
      </c>
      <c r="B119" s="211"/>
      <c r="C119" s="212"/>
      <c r="D119" s="90">
        <f>SUM(D120)</f>
        <v>250077.01</v>
      </c>
      <c r="E119" s="90">
        <f>SUM(E120)</f>
        <v>246274.95</v>
      </c>
      <c r="G119" s="65"/>
    </row>
    <row r="120" spans="1:7" ht="28.5" customHeight="1" x14ac:dyDescent="0.25">
      <c r="A120" s="53" t="s">
        <v>197</v>
      </c>
      <c r="B120" s="208"/>
      <c r="C120" s="209"/>
      <c r="D120" s="17">
        <v>250077.01</v>
      </c>
      <c r="E120" s="10">
        <v>246274.95</v>
      </c>
    </row>
    <row r="123" spans="1:7" x14ac:dyDescent="0.25">
      <c r="A123" s="182" t="s">
        <v>469</v>
      </c>
      <c r="B123" s="183"/>
      <c r="C123" s="183"/>
      <c r="D123" s="183"/>
      <c r="E123" s="184"/>
    </row>
    <row r="124" spans="1:7" x14ac:dyDescent="0.25">
      <c r="A124" s="150" t="s">
        <v>86</v>
      </c>
      <c r="B124" s="210" t="s">
        <v>199</v>
      </c>
      <c r="C124" s="210"/>
      <c r="D124" s="150">
        <v>2016</v>
      </c>
      <c r="E124" s="150">
        <v>2015</v>
      </c>
    </row>
    <row r="125" spans="1:7" x14ac:dyDescent="0.25">
      <c r="A125" s="149" t="s">
        <v>198</v>
      </c>
      <c r="B125" s="147"/>
      <c r="C125" s="148"/>
      <c r="D125" s="88">
        <f>SUM(D126+D131+D139+D149+D157)</f>
        <v>70083282.719999984</v>
      </c>
      <c r="E125" s="88">
        <f>SUM(E126+E131+E139+E149+E156)</f>
        <v>66635479.890000001</v>
      </c>
    </row>
    <row r="126" spans="1:7" x14ac:dyDescent="0.25">
      <c r="A126" s="54" t="s">
        <v>138</v>
      </c>
      <c r="B126" s="147"/>
      <c r="C126" s="148"/>
      <c r="D126" s="14">
        <f>SUM(D127:D130)</f>
        <v>34055725.549999997</v>
      </c>
      <c r="E126" s="14">
        <f>SUM(E127:E130)</f>
        <v>32919193.050000001</v>
      </c>
    </row>
    <row r="127" spans="1:7" ht="36" customHeight="1" x14ac:dyDescent="0.25">
      <c r="A127" s="52" t="s">
        <v>144</v>
      </c>
      <c r="B127" s="199" t="s">
        <v>145</v>
      </c>
      <c r="C127" s="200"/>
      <c r="D127" s="10">
        <v>26489674.460000001</v>
      </c>
      <c r="E127" s="10">
        <v>25719721</v>
      </c>
    </row>
    <row r="128" spans="1:7" ht="33" customHeight="1" x14ac:dyDescent="0.25">
      <c r="A128" s="52" t="s">
        <v>146</v>
      </c>
      <c r="B128" s="197" t="s">
        <v>161</v>
      </c>
      <c r="C128" s="198"/>
      <c r="D128" s="10">
        <v>2488474.31</v>
      </c>
      <c r="E128" s="10">
        <v>2338667.37</v>
      </c>
    </row>
    <row r="129" spans="1:5" ht="38.25" customHeight="1" x14ac:dyDescent="0.25">
      <c r="A129" s="1" t="s">
        <v>143</v>
      </c>
      <c r="B129" s="197" t="s">
        <v>162</v>
      </c>
      <c r="C129" s="198"/>
      <c r="D129" s="10">
        <v>1560052.2</v>
      </c>
      <c r="E129" s="10">
        <v>1476898.65</v>
      </c>
    </row>
    <row r="130" spans="1:5" ht="54" customHeight="1" x14ac:dyDescent="0.25">
      <c r="A130" s="52" t="s">
        <v>147</v>
      </c>
      <c r="B130" s="199" t="s">
        <v>148</v>
      </c>
      <c r="C130" s="200"/>
      <c r="D130" s="10">
        <v>3517524.58</v>
      </c>
      <c r="E130" s="10">
        <v>3383906.03</v>
      </c>
    </row>
    <row r="131" spans="1:5" x14ac:dyDescent="0.25">
      <c r="A131" s="55" t="s">
        <v>149</v>
      </c>
      <c r="B131" s="191"/>
      <c r="C131" s="192"/>
      <c r="D131" s="56">
        <f>SUM(D132:D138)</f>
        <v>10133119.049999999</v>
      </c>
      <c r="E131" s="56">
        <f>SUM(E132:E138)</f>
        <v>9325327.9299999997</v>
      </c>
    </row>
    <row r="132" spans="1:5" ht="51.75" customHeight="1" x14ac:dyDescent="0.25">
      <c r="A132" s="53" t="s">
        <v>156</v>
      </c>
      <c r="B132" s="197" t="s">
        <v>163</v>
      </c>
      <c r="C132" s="198"/>
      <c r="D132" s="17">
        <v>402565.28</v>
      </c>
      <c r="E132" s="17">
        <v>420773.71</v>
      </c>
    </row>
    <row r="133" spans="1:5" ht="49.5" customHeight="1" x14ac:dyDescent="0.25">
      <c r="A133" s="53" t="s">
        <v>150</v>
      </c>
      <c r="B133" s="197" t="s">
        <v>164</v>
      </c>
      <c r="C133" s="198"/>
      <c r="D133" s="17">
        <v>287102.77</v>
      </c>
      <c r="E133" s="17">
        <v>203938.01</v>
      </c>
    </row>
    <row r="134" spans="1:5" ht="40.5" customHeight="1" x14ac:dyDescent="0.25">
      <c r="A134" s="53" t="s">
        <v>151</v>
      </c>
      <c r="B134" s="197" t="s">
        <v>157</v>
      </c>
      <c r="C134" s="198"/>
      <c r="D134" s="17">
        <v>2465878.81</v>
      </c>
      <c r="E134" s="17">
        <v>1928414.15</v>
      </c>
    </row>
    <row r="135" spans="1:5" ht="46.5" customHeight="1" x14ac:dyDescent="0.25">
      <c r="A135" s="53" t="s">
        <v>152</v>
      </c>
      <c r="B135" s="197" t="s">
        <v>165</v>
      </c>
      <c r="C135" s="198"/>
      <c r="D135" s="17">
        <v>24870.79</v>
      </c>
      <c r="E135" s="17">
        <v>23495.68</v>
      </c>
    </row>
    <row r="136" spans="1:5" ht="48.75" customHeight="1" x14ac:dyDescent="0.25">
      <c r="A136" s="53" t="s">
        <v>153</v>
      </c>
      <c r="B136" s="197" t="s">
        <v>158</v>
      </c>
      <c r="C136" s="198"/>
      <c r="D136" s="17">
        <v>5376293.4400000004</v>
      </c>
      <c r="E136" s="17">
        <v>5189138.2</v>
      </c>
    </row>
    <row r="137" spans="1:5" ht="48" customHeight="1" x14ac:dyDescent="0.25">
      <c r="A137" s="53" t="s">
        <v>154</v>
      </c>
      <c r="B137" s="197" t="s">
        <v>160</v>
      </c>
      <c r="C137" s="198"/>
      <c r="D137" s="17">
        <v>370699.1</v>
      </c>
      <c r="E137" s="17">
        <v>366672.26</v>
      </c>
    </row>
    <row r="138" spans="1:5" ht="43.5" customHeight="1" x14ac:dyDescent="0.25">
      <c r="A138" s="53" t="s">
        <v>155</v>
      </c>
      <c r="B138" s="199" t="s">
        <v>159</v>
      </c>
      <c r="C138" s="200"/>
      <c r="D138" s="17">
        <v>1205708.8600000001</v>
      </c>
      <c r="E138" s="93">
        <v>1192895.92</v>
      </c>
    </row>
    <row r="139" spans="1:5" x14ac:dyDescent="0.25">
      <c r="A139" s="55" t="s">
        <v>166</v>
      </c>
      <c r="B139" s="191"/>
      <c r="C139" s="192"/>
      <c r="D139" s="56">
        <f>SUM(D140:D148)</f>
        <v>17782448.460000001</v>
      </c>
      <c r="E139" s="14">
        <f>SUM(E140:E148)</f>
        <v>16998153.02</v>
      </c>
    </row>
    <row r="140" spans="1:5" x14ac:dyDescent="0.25">
      <c r="A140" s="53" t="s">
        <v>167</v>
      </c>
      <c r="B140" s="197" t="s">
        <v>183</v>
      </c>
      <c r="C140" s="198"/>
      <c r="D140" s="10">
        <v>9777405.4399999995</v>
      </c>
      <c r="E140" s="10">
        <v>10584582.619999999</v>
      </c>
    </row>
    <row r="141" spans="1:5" x14ac:dyDescent="0.25">
      <c r="A141" s="53" t="s">
        <v>168</v>
      </c>
      <c r="B141" s="197" t="s">
        <v>175</v>
      </c>
      <c r="C141" s="198"/>
      <c r="D141" s="10">
        <v>510399.36</v>
      </c>
      <c r="E141" s="10">
        <v>340278.17</v>
      </c>
    </row>
    <row r="142" spans="1:5" x14ac:dyDescent="0.25">
      <c r="A142" s="53" t="s">
        <v>169</v>
      </c>
      <c r="B142" s="197" t="s">
        <v>176</v>
      </c>
      <c r="C142" s="198"/>
      <c r="D142" s="10">
        <v>1213980.52</v>
      </c>
      <c r="E142" s="10">
        <v>529843.43999999994</v>
      </c>
    </row>
    <row r="143" spans="1:5" x14ac:dyDescent="0.25">
      <c r="A143" s="53" t="s">
        <v>170</v>
      </c>
      <c r="B143" s="197" t="s">
        <v>177</v>
      </c>
      <c r="C143" s="198"/>
      <c r="D143" s="10">
        <v>279017.3</v>
      </c>
      <c r="E143" s="10">
        <v>284361.59999999998</v>
      </c>
    </row>
    <row r="144" spans="1:5" ht="36.75" customHeight="1" x14ac:dyDescent="0.25">
      <c r="A144" s="53" t="s">
        <v>171</v>
      </c>
      <c r="B144" s="197" t="s">
        <v>178</v>
      </c>
      <c r="C144" s="198"/>
      <c r="D144" s="10">
        <v>806643.5</v>
      </c>
      <c r="E144" s="10">
        <v>854486.48</v>
      </c>
    </row>
    <row r="145" spans="1:5" ht="30" x14ac:dyDescent="0.25">
      <c r="A145" s="53" t="s">
        <v>172</v>
      </c>
      <c r="B145" s="197" t="s">
        <v>179</v>
      </c>
      <c r="C145" s="198"/>
      <c r="D145" s="10">
        <v>2292573.04</v>
      </c>
      <c r="E145" s="10">
        <v>1909049.6</v>
      </c>
    </row>
    <row r="146" spans="1:5" x14ac:dyDescent="0.25">
      <c r="A146" s="53" t="s">
        <v>173</v>
      </c>
      <c r="B146" s="197" t="s">
        <v>180</v>
      </c>
      <c r="C146" s="198"/>
      <c r="D146" s="10">
        <v>186334.14</v>
      </c>
      <c r="E146" s="10">
        <v>294892.49</v>
      </c>
    </row>
    <row r="147" spans="1:5" x14ac:dyDescent="0.25">
      <c r="A147" s="53" t="s">
        <v>174</v>
      </c>
      <c r="B147" s="197" t="s">
        <v>182</v>
      </c>
      <c r="C147" s="198"/>
      <c r="D147" s="10">
        <v>1134461.1100000001</v>
      </c>
      <c r="E147" s="10">
        <v>1227996.03</v>
      </c>
    </row>
    <row r="148" spans="1:5" x14ac:dyDescent="0.25">
      <c r="A148" s="53" t="s">
        <v>166</v>
      </c>
      <c r="B148" s="197" t="s">
        <v>181</v>
      </c>
      <c r="C148" s="198"/>
      <c r="D148" s="10">
        <v>1581634.05</v>
      </c>
      <c r="E148" s="10">
        <v>972662.59</v>
      </c>
    </row>
    <row r="149" spans="1:5" ht="30" x14ac:dyDescent="0.25">
      <c r="A149" s="55" t="s">
        <v>184</v>
      </c>
      <c r="B149" s="206"/>
      <c r="C149" s="206"/>
      <c r="D149" s="14">
        <f>SUM(D150:D155)</f>
        <v>7377830.9199999999</v>
      </c>
      <c r="E149" s="14">
        <f>SUM(E150:E155)</f>
        <v>6639145.1799999997</v>
      </c>
    </row>
    <row r="150" spans="1:5" x14ac:dyDescent="0.25">
      <c r="A150" s="53" t="s">
        <v>185</v>
      </c>
      <c r="B150" s="197" t="s">
        <v>195</v>
      </c>
      <c r="C150" s="198"/>
      <c r="D150" s="17">
        <v>1804538.71</v>
      </c>
      <c r="E150" s="17">
        <v>1311198.43</v>
      </c>
    </row>
    <row r="151" spans="1:5" x14ac:dyDescent="0.25">
      <c r="A151" s="53" t="s">
        <v>186</v>
      </c>
      <c r="B151" s="197" t="s">
        <v>191</v>
      </c>
      <c r="C151" s="198"/>
      <c r="D151" s="17">
        <v>2192108.21</v>
      </c>
      <c r="E151" s="17">
        <v>2369583.75</v>
      </c>
    </row>
    <row r="152" spans="1:5" x14ac:dyDescent="0.25">
      <c r="A152" s="53" t="s">
        <v>187</v>
      </c>
      <c r="B152" s="197" t="s">
        <v>192</v>
      </c>
      <c r="C152" s="198"/>
      <c r="D152" s="17">
        <v>208000</v>
      </c>
      <c r="E152" s="10">
        <v>100000</v>
      </c>
    </row>
    <row r="153" spans="1:5" x14ac:dyDescent="0.25">
      <c r="A153" s="53" t="s">
        <v>188</v>
      </c>
      <c r="B153" s="197" t="s">
        <v>193</v>
      </c>
      <c r="C153" s="198"/>
      <c r="D153" s="17">
        <v>318268</v>
      </c>
      <c r="E153" s="10">
        <v>96000</v>
      </c>
    </row>
    <row r="154" spans="1:5" x14ac:dyDescent="0.25">
      <c r="A154" s="53" t="s">
        <v>189</v>
      </c>
      <c r="B154" s="197" t="s">
        <v>194</v>
      </c>
      <c r="C154" s="198"/>
      <c r="D154" s="17">
        <v>126000</v>
      </c>
      <c r="E154" s="10">
        <v>2625863</v>
      </c>
    </row>
    <row r="155" spans="1:5" x14ac:dyDescent="0.25">
      <c r="A155" s="53" t="s">
        <v>190</v>
      </c>
      <c r="B155" s="197" t="s">
        <v>194</v>
      </c>
      <c r="C155" s="198"/>
      <c r="D155" s="17">
        <v>2728916</v>
      </c>
      <c r="E155" s="10">
        <v>136500</v>
      </c>
    </row>
    <row r="156" spans="1:5" x14ac:dyDescent="0.25">
      <c r="A156" s="55" t="s">
        <v>196</v>
      </c>
      <c r="B156" s="191"/>
      <c r="C156" s="192"/>
      <c r="D156" s="14">
        <f>SUM(D157)</f>
        <v>734158.74</v>
      </c>
      <c r="E156" s="14">
        <f>SUM(E157)</f>
        <v>753660.71</v>
      </c>
    </row>
    <row r="157" spans="1:5" x14ac:dyDescent="0.25">
      <c r="A157" s="53" t="s">
        <v>197</v>
      </c>
      <c r="B157" s="208"/>
      <c r="C157" s="209"/>
      <c r="D157" s="17">
        <v>734158.74</v>
      </c>
      <c r="E157" s="10">
        <v>753660.71</v>
      </c>
    </row>
    <row r="160" spans="1:5" ht="15" customHeight="1" x14ac:dyDescent="0.25">
      <c r="A160" s="204" t="s">
        <v>207</v>
      </c>
      <c r="B160" s="204"/>
      <c r="C160" s="204"/>
      <c r="D160" s="204"/>
      <c r="E160" s="204"/>
    </row>
    <row r="161" spans="1:7" ht="15" customHeight="1" x14ac:dyDescent="0.25">
      <c r="A161" s="61"/>
      <c r="B161" s="61"/>
      <c r="C161" s="61"/>
      <c r="D161" s="61"/>
      <c r="E161" s="61"/>
    </row>
    <row r="162" spans="1:7" ht="15" customHeight="1" x14ac:dyDescent="0.25">
      <c r="A162" s="203" t="s">
        <v>210</v>
      </c>
      <c r="B162" s="203"/>
      <c r="C162" s="203"/>
      <c r="D162" s="203"/>
      <c r="E162" s="203"/>
    </row>
    <row r="163" spans="1:7" ht="15" customHeight="1" x14ac:dyDescent="0.25">
      <c r="A163" s="202" t="s">
        <v>211</v>
      </c>
      <c r="B163" s="203"/>
      <c r="C163" s="203"/>
      <c r="D163" s="203"/>
      <c r="E163" s="203"/>
    </row>
    <row r="164" spans="1:7" ht="15" customHeight="1" x14ac:dyDescent="0.25">
      <c r="A164" s="151"/>
      <c r="B164" s="152"/>
      <c r="C164" s="152"/>
      <c r="D164" s="152"/>
      <c r="E164" s="152"/>
    </row>
    <row r="165" spans="1:7" x14ac:dyDescent="0.25">
      <c r="A165" s="191" t="s">
        <v>470</v>
      </c>
      <c r="B165" s="205"/>
      <c r="C165" s="205"/>
      <c r="D165" s="205"/>
      <c r="E165" s="192"/>
    </row>
    <row r="166" spans="1:7" x14ac:dyDescent="0.25">
      <c r="A166" s="57" t="s">
        <v>86</v>
      </c>
      <c r="B166" s="27"/>
      <c r="C166" s="27"/>
      <c r="D166" s="57">
        <v>2016</v>
      </c>
      <c r="E166" s="57">
        <v>2015</v>
      </c>
    </row>
    <row r="167" spans="1:7" x14ac:dyDescent="0.25">
      <c r="A167" s="1" t="s">
        <v>208</v>
      </c>
      <c r="B167" s="63"/>
      <c r="C167" s="1"/>
      <c r="D167" s="10">
        <v>41239177.18</v>
      </c>
      <c r="E167" s="10">
        <v>26894730.84</v>
      </c>
    </row>
    <row r="168" spans="1:7" x14ac:dyDescent="0.25">
      <c r="A168" s="1" t="s">
        <v>212</v>
      </c>
      <c r="B168" s="1"/>
      <c r="C168" s="1"/>
      <c r="D168" s="10">
        <v>23547951.260000002</v>
      </c>
      <c r="E168" s="10">
        <v>21202237.27</v>
      </c>
    </row>
    <row r="169" spans="1:7" x14ac:dyDescent="0.25">
      <c r="A169" s="27" t="s">
        <v>209</v>
      </c>
      <c r="B169" s="27"/>
      <c r="C169" s="27"/>
      <c r="D169" s="42">
        <f>SUM(D167-D168)</f>
        <v>17691225.919999998</v>
      </c>
      <c r="E169" s="42">
        <f>E167-E168</f>
        <v>5692493.5700000003</v>
      </c>
    </row>
    <row r="172" spans="1:7" x14ac:dyDescent="0.25">
      <c r="A172" s="191" t="s">
        <v>471</v>
      </c>
      <c r="B172" s="205"/>
      <c r="C172" s="205"/>
      <c r="D172" s="205"/>
      <c r="E172" s="192"/>
    </row>
    <row r="173" spans="1:7" x14ac:dyDescent="0.25">
      <c r="A173" s="150" t="s">
        <v>86</v>
      </c>
      <c r="B173" s="27"/>
      <c r="C173" s="27"/>
      <c r="D173" s="150">
        <v>2016</v>
      </c>
      <c r="E173" s="150">
        <v>2015</v>
      </c>
    </row>
    <row r="174" spans="1:7" x14ac:dyDescent="0.25">
      <c r="A174" s="1" t="s">
        <v>208</v>
      </c>
      <c r="B174" s="63"/>
      <c r="C174" s="1"/>
      <c r="D174" s="10">
        <v>97856699.099999994</v>
      </c>
      <c r="E174" s="10">
        <v>84002480.689999998</v>
      </c>
    </row>
    <row r="175" spans="1:7" x14ac:dyDescent="0.25">
      <c r="A175" s="1" t="s">
        <v>212</v>
      </c>
      <c r="B175" s="1"/>
      <c r="C175" s="1"/>
      <c r="D175" s="10">
        <v>70083282.719999999</v>
      </c>
      <c r="E175" s="10">
        <v>66635479.890000001</v>
      </c>
    </row>
    <row r="176" spans="1:7" ht="26.25" x14ac:dyDescent="0.4">
      <c r="A176" s="27" t="s">
        <v>209</v>
      </c>
      <c r="B176" s="27"/>
      <c r="C176" s="27"/>
      <c r="D176" s="42">
        <f>SUM(D174-D175)</f>
        <v>27773416.379999995</v>
      </c>
      <c r="E176" s="42">
        <f>E174-E175</f>
        <v>17367000.799999997</v>
      </c>
      <c r="F176" s="157"/>
      <c r="G176" s="157"/>
    </row>
    <row r="177" spans="1:7" ht="15.75" x14ac:dyDescent="0.25">
      <c r="A177" s="201"/>
      <c r="B177" s="201"/>
      <c r="C177" s="201"/>
      <c r="D177" s="201"/>
      <c r="E177" s="201"/>
      <c r="F177" s="40"/>
      <c r="G177" s="40"/>
    </row>
    <row r="178" spans="1:7" ht="15.75" x14ac:dyDescent="0.25">
      <c r="A178" s="201" t="s">
        <v>358</v>
      </c>
      <c r="B178" s="201"/>
      <c r="C178" s="201"/>
      <c r="D178" s="201"/>
      <c r="E178" s="201"/>
      <c r="F178" s="40"/>
      <c r="G178" s="40"/>
    </row>
    <row r="179" spans="1:7" ht="15.75" x14ac:dyDescent="0.25">
      <c r="A179" s="207" t="s">
        <v>359</v>
      </c>
      <c r="B179" s="207"/>
      <c r="C179" s="207"/>
      <c r="D179" s="207"/>
      <c r="E179" s="207"/>
      <c r="F179" s="40"/>
      <c r="G179" s="40"/>
    </row>
    <row r="182" spans="1:7" x14ac:dyDescent="0.25">
      <c r="A182" s="169" t="s">
        <v>360</v>
      </c>
      <c r="B182" s="169"/>
      <c r="C182" s="169" t="s">
        <v>417</v>
      </c>
      <c r="D182" s="169"/>
      <c r="E182" s="169"/>
    </row>
    <row r="185" spans="1:7" x14ac:dyDescent="0.25">
      <c r="A185" s="169" t="s">
        <v>419</v>
      </c>
      <c r="B185" s="169"/>
      <c r="C185" s="169" t="s">
        <v>420</v>
      </c>
      <c r="D185" s="169"/>
      <c r="E185" s="169"/>
    </row>
    <row r="187" spans="1:7" x14ac:dyDescent="0.25">
      <c r="B187" s="70"/>
      <c r="C187" s="70"/>
      <c r="D187" s="70"/>
    </row>
    <row r="188" spans="1:7" x14ac:dyDescent="0.25">
      <c r="A188" s="169" t="s">
        <v>421</v>
      </c>
      <c r="B188" s="169"/>
      <c r="C188" s="66"/>
      <c r="D188" s="66"/>
    </row>
  </sheetData>
  <mergeCells count="96">
    <mergeCell ref="B87:C87"/>
    <mergeCell ref="A162:E162"/>
    <mergeCell ref="B71:C71"/>
    <mergeCell ref="B102:C102"/>
    <mergeCell ref="B116:C116"/>
    <mergeCell ref="B107:C107"/>
    <mergeCell ref="B108:C108"/>
    <mergeCell ref="B109:C10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20:C120"/>
    <mergeCell ref="B92:C92"/>
    <mergeCell ref="B104:C104"/>
    <mergeCell ref="B106:C106"/>
    <mergeCell ref="B105:C105"/>
    <mergeCell ref="B97:C97"/>
    <mergeCell ref="B98:C98"/>
    <mergeCell ref="B99:C99"/>
    <mergeCell ref="B100:C100"/>
    <mergeCell ref="B101:C101"/>
    <mergeCell ref="B93:C93"/>
    <mergeCell ref="B94:C94"/>
    <mergeCell ref="B95:C95"/>
    <mergeCell ref="B96:C96"/>
    <mergeCell ref="A3:E3"/>
    <mergeCell ref="B103:C103"/>
    <mergeCell ref="B117:C117"/>
    <mergeCell ref="B118:C118"/>
    <mergeCell ref="B119:C119"/>
    <mergeCell ref="B111:C111"/>
    <mergeCell ref="B112:C112"/>
    <mergeCell ref="B113:C113"/>
    <mergeCell ref="B114:C114"/>
    <mergeCell ref="B115:C115"/>
    <mergeCell ref="B70:C70"/>
    <mergeCell ref="B69:C69"/>
    <mergeCell ref="B68:C68"/>
    <mergeCell ref="B110:C110"/>
    <mergeCell ref="B90:C90"/>
    <mergeCell ref="B91:C91"/>
    <mergeCell ref="A123:E123"/>
    <mergeCell ref="B124:C124"/>
    <mergeCell ref="B127:C127"/>
    <mergeCell ref="B128:C128"/>
    <mergeCell ref="B129:C129"/>
    <mergeCell ref="B75:C75"/>
    <mergeCell ref="B76:C76"/>
    <mergeCell ref="B77:C77"/>
    <mergeCell ref="B78:C78"/>
    <mergeCell ref="A86:E86"/>
    <mergeCell ref="A7:E7"/>
    <mergeCell ref="A8:E8"/>
    <mergeCell ref="A31:E31"/>
    <mergeCell ref="A67:E67"/>
    <mergeCell ref="A74:E74"/>
    <mergeCell ref="A178:E178"/>
    <mergeCell ref="B153:C153"/>
    <mergeCell ref="B154:C154"/>
    <mergeCell ref="B155:C155"/>
    <mergeCell ref="B156:C156"/>
    <mergeCell ref="B157:C157"/>
    <mergeCell ref="A188:B188"/>
    <mergeCell ref="A179:E179"/>
    <mergeCell ref="A182:B182"/>
    <mergeCell ref="C182:E182"/>
    <mergeCell ref="A185:B185"/>
    <mergeCell ref="C185:E185"/>
    <mergeCell ref="A1:E1"/>
    <mergeCell ref="A2:E2"/>
    <mergeCell ref="A4:E4"/>
    <mergeCell ref="A165:E165"/>
    <mergeCell ref="A172:E172"/>
    <mergeCell ref="B148:C148"/>
    <mergeCell ref="B149:C149"/>
    <mergeCell ref="B150:C150"/>
    <mergeCell ref="B151:C151"/>
    <mergeCell ref="B152:C152"/>
    <mergeCell ref="B143:C143"/>
    <mergeCell ref="B144:C144"/>
    <mergeCell ref="B145:C145"/>
    <mergeCell ref="B139:C139"/>
    <mergeCell ref="B140:C140"/>
    <mergeCell ref="B141:C141"/>
    <mergeCell ref="B146:C146"/>
    <mergeCell ref="B147:C147"/>
    <mergeCell ref="B138:C138"/>
    <mergeCell ref="A177:E177"/>
    <mergeCell ref="A163:E163"/>
    <mergeCell ref="A160:E160"/>
    <mergeCell ref="B142:C14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A5" sqref="A5:E5"/>
    </sheetView>
  </sheetViews>
  <sheetFormatPr baseColWidth="10" defaultRowHeight="15" x14ac:dyDescent="0.25"/>
  <cols>
    <col min="1" max="1" width="1" customWidth="1"/>
    <col min="2" max="2" width="20.5703125" customWidth="1"/>
    <col min="3" max="3" width="22.140625" customWidth="1"/>
    <col min="4" max="4" width="15.5703125" customWidth="1"/>
    <col min="5" max="5" width="16.5703125" customWidth="1"/>
    <col min="6" max="6" width="14.42578125" customWidth="1"/>
  </cols>
  <sheetData>
    <row r="1" spans="1:9" ht="21" x14ac:dyDescent="0.35">
      <c r="A1" s="167" t="s">
        <v>242</v>
      </c>
      <c r="B1" s="167"/>
      <c r="C1" s="167"/>
      <c r="D1" s="167"/>
      <c r="E1" s="167"/>
    </row>
    <row r="2" spans="1:9" x14ac:dyDescent="0.25">
      <c r="A2" s="166" t="s">
        <v>472</v>
      </c>
      <c r="B2" s="166"/>
      <c r="C2" s="166"/>
      <c r="D2" s="166"/>
      <c r="E2" s="166"/>
    </row>
    <row r="4" spans="1:9" x14ac:dyDescent="0.25">
      <c r="A4" s="168" t="s">
        <v>216</v>
      </c>
      <c r="B4" s="168"/>
      <c r="C4" s="168"/>
      <c r="D4" s="168"/>
      <c r="E4" s="168"/>
      <c r="F4" s="66"/>
      <c r="G4" s="66"/>
      <c r="H4" s="66"/>
    </row>
    <row r="5" spans="1:9" x14ac:dyDescent="0.25">
      <c r="A5" s="166"/>
      <c r="B5" s="166"/>
      <c r="C5" s="166"/>
      <c r="D5" s="166"/>
      <c r="E5" s="166"/>
      <c r="F5" s="66"/>
      <c r="G5" s="66"/>
      <c r="H5" s="66"/>
      <c r="I5" s="66"/>
    </row>
    <row r="6" spans="1:9" x14ac:dyDescent="0.25">
      <c r="A6" s="159"/>
      <c r="B6" s="159"/>
      <c r="C6" s="159"/>
      <c r="D6" s="159"/>
      <c r="E6" s="159"/>
      <c r="F6" s="66"/>
      <c r="G6" s="66"/>
      <c r="H6" s="66"/>
      <c r="I6" s="66"/>
    </row>
    <row r="7" spans="1:9" x14ac:dyDescent="0.25">
      <c r="B7" s="15" t="s">
        <v>217</v>
      </c>
      <c r="C7" s="15"/>
      <c r="D7" s="15"/>
    </row>
    <row r="9" spans="1:9" x14ac:dyDescent="0.25">
      <c r="B9" t="s">
        <v>278</v>
      </c>
    </row>
    <row r="10" spans="1:9" x14ac:dyDescent="0.25">
      <c r="B10" t="s">
        <v>279</v>
      </c>
    </row>
    <row r="12" spans="1:9" x14ac:dyDescent="0.25">
      <c r="B12" s="22" t="s">
        <v>265</v>
      </c>
      <c r="C12" s="22"/>
      <c r="D12" s="22"/>
    </row>
    <row r="14" spans="1:9" ht="15.75" x14ac:dyDescent="0.25">
      <c r="B14" s="67" t="s">
        <v>15</v>
      </c>
      <c r="C14" s="67" t="s">
        <v>263</v>
      </c>
      <c r="D14" s="67" t="s">
        <v>261</v>
      </c>
      <c r="E14" s="67" t="s">
        <v>262</v>
      </c>
    </row>
    <row r="15" spans="1:9" x14ac:dyDescent="0.25">
      <c r="B15" s="1" t="s">
        <v>266</v>
      </c>
      <c r="C15" s="72" t="s">
        <v>264</v>
      </c>
      <c r="D15" s="10">
        <v>7978207.4000000004</v>
      </c>
      <c r="E15" s="10">
        <v>7978207.4000000004</v>
      </c>
    </row>
    <row r="16" spans="1:9" x14ac:dyDescent="0.25">
      <c r="B16" s="68" t="s">
        <v>68</v>
      </c>
      <c r="C16" s="68" t="s">
        <v>264</v>
      </c>
      <c r="D16" s="42">
        <f>SUM(D15)</f>
        <v>7978207.4000000004</v>
      </c>
      <c r="E16" s="42">
        <f>SUM(E15)</f>
        <v>7978207.4000000004</v>
      </c>
    </row>
    <row r="17" spans="2:5" x14ac:dyDescent="0.25">
      <c r="B17" s="30"/>
      <c r="C17" s="30"/>
      <c r="D17" s="92"/>
      <c r="E17" s="92"/>
    </row>
    <row r="18" spans="2:5" x14ac:dyDescent="0.25">
      <c r="B18" s="70"/>
      <c r="C18" s="71"/>
      <c r="D18" s="70"/>
      <c r="E18" s="70"/>
    </row>
    <row r="19" spans="2:5" x14ac:dyDescent="0.25">
      <c r="B19" s="15" t="s">
        <v>218</v>
      </c>
      <c r="C19" s="75"/>
      <c r="D19" s="75"/>
      <c r="E19" s="75"/>
    </row>
    <row r="20" spans="2:5" x14ac:dyDescent="0.25">
      <c r="B20" s="15"/>
      <c r="C20" s="75"/>
      <c r="D20" s="75"/>
      <c r="E20" s="75"/>
    </row>
    <row r="21" spans="2:5" x14ac:dyDescent="0.25">
      <c r="B21" s="15" t="s">
        <v>220</v>
      </c>
    </row>
    <row r="22" spans="2:5" x14ac:dyDescent="0.25">
      <c r="B22" s="70"/>
    </row>
    <row r="23" spans="2:5" x14ac:dyDescent="0.25">
      <c r="B23" s="71" t="s">
        <v>276</v>
      </c>
    </row>
    <row r="24" spans="2:5" x14ac:dyDescent="0.25">
      <c r="B24" s="71"/>
    </row>
    <row r="25" spans="2:5" x14ac:dyDescent="0.25">
      <c r="B25" s="182" t="s">
        <v>15</v>
      </c>
      <c r="C25" s="184"/>
      <c r="D25" s="89">
        <v>2016</v>
      </c>
      <c r="E25" s="89">
        <v>2015</v>
      </c>
    </row>
    <row r="26" spans="2:5" x14ac:dyDescent="0.25">
      <c r="B26" s="216" t="s">
        <v>407</v>
      </c>
      <c r="C26" s="217"/>
      <c r="D26" s="117">
        <v>27773416.379999999</v>
      </c>
      <c r="E26" s="117">
        <v>20432646.690000001</v>
      </c>
    </row>
    <row r="27" spans="2:5" x14ac:dyDescent="0.25">
      <c r="B27" s="214" t="s">
        <v>356</v>
      </c>
      <c r="C27" s="215"/>
      <c r="D27" s="10">
        <v>16608562.029999999</v>
      </c>
      <c r="E27" s="10">
        <v>1618323.04</v>
      </c>
    </row>
    <row r="28" spans="2:5" x14ac:dyDescent="0.25">
      <c r="B28" s="193" t="s">
        <v>408</v>
      </c>
      <c r="C28" s="194"/>
      <c r="D28" s="10"/>
      <c r="E28" s="10"/>
    </row>
    <row r="29" spans="2:5" x14ac:dyDescent="0.25">
      <c r="B29" s="134" t="s">
        <v>434</v>
      </c>
      <c r="C29" s="133"/>
      <c r="D29" s="10">
        <f>SUM(D30:D31)</f>
        <v>-8081861.3200000003</v>
      </c>
      <c r="E29" s="10"/>
    </row>
    <row r="30" spans="2:5" x14ac:dyDescent="0.25">
      <c r="B30" s="214" t="s">
        <v>433</v>
      </c>
      <c r="C30" s="215"/>
      <c r="D30" s="10">
        <v>-2318556.4</v>
      </c>
      <c r="E30" s="10">
        <v>49954.3</v>
      </c>
    </row>
    <row r="31" spans="2:5" x14ac:dyDescent="0.25">
      <c r="B31" s="214" t="s">
        <v>357</v>
      </c>
      <c r="C31" s="215"/>
      <c r="D31" s="10">
        <v>-5763304.9199999999</v>
      </c>
      <c r="E31" s="10">
        <v>2426291.62</v>
      </c>
    </row>
    <row r="32" spans="2:5" x14ac:dyDescent="0.25">
      <c r="B32" s="94"/>
      <c r="C32" s="94"/>
      <c r="D32" s="77"/>
      <c r="E32" s="77"/>
    </row>
    <row r="33" spans="2:6" x14ac:dyDescent="0.25">
      <c r="B33" s="127" t="s">
        <v>275</v>
      </c>
      <c r="C33" s="40"/>
      <c r="D33" s="40"/>
      <c r="E33" s="40"/>
    </row>
    <row r="34" spans="2:6" x14ac:dyDescent="0.25">
      <c r="B34" s="127" t="s">
        <v>277</v>
      </c>
      <c r="C34" s="40"/>
      <c r="D34" s="40"/>
      <c r="E34" s="40"/>
    </row>
    <row r="36" spans="2:6" ht="15.75" x14ac:dyDescent="0.25">
      <c r="B36" s="67" t="s">
        <v>15</v>
      </c>
      <c r="C36" s="67" t="s">
        <v>219</v>
      </c>
      <c r="D36" s="67">
        <v>2016</v>
      </c>
      <c r="E36" s="67">
        <v>2015</v>
      </c>
    </row>
    <row r="37" spans="2:6" x14ac:dyDescent="0.25">
      <c r="B37" s="69" t="s">
        <v>267</v>
      </c>
      <c r="C37" s="73"/>
      <c r="D37" s="14">
        <f>SUM(D38:D39)</f>
        <v>41239177.18</v>
      </c>
      <c r="E37" s="14">
        <f>SUM(E38:E39)</f>
        <v>26894730.84</v>
      </c>
    </row>
    <row r="38" spans="2:6" x14ac:dyDescent="0.25">
      <c r="B38" s="1"/>
      <c r="C38" s="1" t="s">
        <v>268</v>
      </c>
      <c r="D38" s="10">
        <v>6203466.6799999997</v>
      </c>
      <c r="E38" s="10">
        <v>4891974.1399999997</v>
      </c>
    </row>
    <row r="39" spans="2:6" ht="30" x14ac:dyDescent="0.25">
      <c r="B39" s="52"/>
      <c r="C39" s="52" t="s">
        <v>269</v>
      </c>
      <c r="D39" s="10">
        <v>35035710.5</v>
      </c>
      <c r="E39" s="10">
        <v>22002756.699999999</v>
      </c>
    </row>
    <row r="40" spans="2:6" x14ac:dyDescent="0.25">
      <c r="B40" s="69" t="s">
        <v>270</v>
      </c>
      <c r="C40" s="73"/>
      <c r="D40" s="74">
        <f>SUM(D41:D44)</f>
        <v>23547951.260000002</v>
      </c>
      <c r="E40" s="74">
        <f>SUM(E41:E43)</f>
        <v>21202237.27</v>
      </c>
    </row>
    <row r="41" spans="2:6" ht="30" x14ac:dyDescent="0.25">
      <c r="B41" s="53"/>
      <c r="C41" s="53" t="s">
        <v>271</v>
      </c>
      <c r="D41" s="10">
        <v>20975109.859999999</v>
      </c>
      <c r="E41" s="10">
        <v>18992958.789999999</v>
      </c>
    </row>
    <row r="42" spans="2:6" ht="30" x14ac:dyDescent="0.25">
      <c r="B42" s="53"/>
      <c r="C42" s="53" t="s">
        <v>272</v>
      </c>
      <c r="D42" s="10">
        <v>2322764.39</v>
      </c>
      <c r="E42" s="10">
        <v>1963003.53</v>
      </c>
    </row>
    <row r="43" spans="2:6" ht="45" x14ac:dyDescent="0.25">
      <c r="B43" s="53"/>
      <c r="C43" s="53" t="s">
        <v>274</v>
      </c>
      <c r="D43" s="10">
        <v>250077.01</v>
      </c>
      <c r="E43" s="10">
        <v>246274.95</v>
      </c>
    </row>
    <row r="44" spans="2:6" x14ac:dyDescent="0.25">
      <c r="B44" s="53"/>
      <c r="C44" s="53" t="s">
        <v>349</v>
      </c>
      <c r="D44" s="10"/>
      <c r="E44" s="10"/>
    </row>
    <row r="45" spans="2:6" x14ac:dyDescent="0.25">
      <c r="B45" s="68" t="s">
        <v>273</v>
      </c>
      <c r="C45" s="27"/>
      <c r="D45" s="28">
        <f>SUM(D37-D40)</f>
        <v>17691225.919999998</v>
      </c>
      <c r="E45" s="28">
        <f>SUM(E37-E40)</f>
        <v>5692493.5700000003</v>
      </c>
    </row>
    <row r="48" spans="2:6" ht="15.75" x14ac:dyDescent="0.25">
      <c r="B48" s="201" t="s">
        <v>358</v>
      </c>
      <c r="C48" s="201"/>
      <c r="D48" s="201"/>
      <c r="E48" s="201"/>
      <c r="F48" s="201"/>
    </row>
    <row r="49" spans="2:6" ht="15.75" x14ac:dyDescent="0.25">
      <c r="B49" s="207" t="s">
        <v>359</v>
      </c>
      <c r="C49" s="207"/>
      <c r="D49" s="207"/>
      <c r="E49" s="207"/>
      <c r="F49" s="207"/>
    </row>
    <row r="52" spans="2:6" x14ac:dyDescent="0.25">
      <c r="B52" s="169" t="s">
        <v>360</v>
      </c>
      <c r="C52" s="169"/>
      <c r="D52" s="169" t="s">
        <v>417</v>
      </c>
      <c r="E52" s="169"/>
      <c r="F52" s="169"/>
    </row>
    <row r="55" spans="2:6" x14ac:dyDescent="0.25">
      <c r="B55" s="169" t="s">
        <v>419</v>
      </c>
      <c r="C55" s="169"/>
      <c r="D55" s="169" t="s">
        <v>420</v>
      </c>
      <c r="E55" s="169"/>
      <c r="F55" s="169"/>
    </row>
    <row r="57" spans="2:6" x14ac:dyDescent="0.25">
      <c r="C57" s="70"/>
      <c r="D57" s="70"/>
      <c r="E57" s="70"/>
    </row>
    <row r="58" spans="2:6" x14ac:dyDescent="0.25">
      <c r="B58" s="169" t="s">
        <v>421</v>
      </c>
      <c r="C58" s="169"/>
      <c r="D58" s="66"/>
      <c r="E58" s="66"/>
    </row>
  </sheetData>
  <mergeCells count="17">
    <mergeCell ref="B26:C26"/>
    <mergeCell ref="B28:C28"/>
    <mergeCell ref="A5:E5"/>
    <mergeCell ref="A1:E1"/>
    <mergeCell ref="A2:E2"/>
    <mergeCell ref="B58:C58"/>
    <mergeCell ref="B48:F48"/>
    <mergeCell ref="B49:F49"/>
    <mergeCell ref="B52:C52"/>
    <mergeCell ref="D52:F52"/>
    <mergeCell ref="B55:C55"/>
    <mergeCell ref="D55:F55"/>
    <mergeCell ref="A4:E4"/>
    <mergeCell ref="B27:C27"/>
    <mergeCell ref="B31:C31"/>
    <mergeCell ref="B30:C30"/>
    <mergeCell ref="B25:C2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workbookViewId="0">
      <selection activeCell="C6" sqref="C6"/>
    </sheetView>
  </sheetViews>
  <sheetFormatPr baseColWidth="10" defaultRowHeight="15" x14ac:dyDescent="0.25"/>
  <cols>
    <col min="1" max="1" width="3.85546875" customWidth="1"/>
    <col min="2" max="2" width="36" customWidth="1"/>
    <col min="3" max="3" width="19.140625" customWidth="1"/>
    <col min="4" max="4" width="21" customWidth="1"/>
    <col min="5" max="6" width="15.140625" bestFit="1" customWidth="1"/>
  </cols>
  <sheetData>
    <row r="1" spans="1:9" ht="21" x14ac:dyDescent="0.35">
      <c r="A1" s="167" t="s">
        <v>242</v>
      </c>
      <c r="B1" s="167"/>
      <c r="C1" s="167"/>
      <c r="D1" s="167"/>
      <c r="E1" s="167"/>
    </row>
    <row r="2" spans="1:9" x14ac:dyDescent="0.25">
      <c r="A2" s="166" t="s">
        <v>472</v>
      </c>
      <c r="B2" s="166"/>
      <c r="C2" s="166"/>
      <c r="D2" s="166"/>
      <c r="E2" s="166"/>
    </row>
    <row r="3" spans="1:9" x14ac:dyDescent="0.25">
      <c r="A3" s="168" t="s">
        <v>474</v>
      </c>
      <c r="B3" s="168"/>
      <c r="C3" s="168"/>
      <c r="D3" s="168"/>
    </row>
    <row r="4" spans="1:9" x14ac:dyDescent="0.25">
      <c r="A4" s="166"/>
      <c r="B4" s="166"/>
      <c r="C4" s="166"/>
      <c r="D4" s="166"/>
      <c r="E4" s="66"/>
      <c r="F4" s="66"/>
      <c r="G4" s="66"/>
      <c r="H4" s="66"/>
      <c r="I4" s="66"/>
    </row>
    <row r="5" spans="1:9" x14ac:dyDescent="0.25">
      <c r="A5" s="159"/>
      <c r="B5" s="159"/>
      <c r="C5" s="159"/>
      <c r="D5" s="159"/>
      <c r="E5" s="66"/>
      <c r="F5" s="66"/>
      <c r="G5" s="66"/>
      <c r="H5" s="66"/>
      <c r="I5" s="66"/>
    </row>
    <row r="6" spans="1:9" x14ac:dyDescent="0.25">
      <c r="A6" s="15" t="s">
        <v>221</v>
      </c>
      <c r="B6" s="15"/>
      <c r="C6" s="15"/>
    </row>
    <row r="8" spans="1:9" x14ac:dyDescent="0.25">
      <c r="B8" s="62" t="s">
        <v>16</v>
      </c>
      <c r="C8" s="62">
        <v>2016</v>
      </c>
      <c r="D8" s="62">
        <v>2015</v>
      </c>
    </row>
    <row r="9" spans="1:9" x14ac:dyDescent="0.25">
      <c r="B9" s="118" t="s">
        <v>409</v>
      </c>
      <c r="C9" s="119">
        <v>13930294.380000001</v>
      </c>
      <c r="D9" s="119">
        <v>9209882.0199999996</v>
      </c>
    </row>
    <row r="10" spans="1:9" x14ac:dyDescent="0.25">
      <c r="B10" s="1" t="s">
        <v>222</v>
      </c>
      <c r="C10" s="10">
        <v>28332129.91</v>
      </c>
      <c r="D10" s="10">
        <v>12879447</v>
      </c>
    </row>
    <row r="11" spans="1:9" x14ac:dyDescent="0.25">
      <c r="B11" s="1" t="s">
        <v>223</v>
      </c>
      <c r="C11" s="10">
        <v>0</v>
      </c>
      <c r="D11" s="10">
        <v>0</v>
      </c>
    </row>
    <row r="12" spans="1:9" x14ac:dyDescent="0.25">
      <c r="B12" s="1" t="s">
        <v>224</v>
      </c>
      <c r="C12" s="10">
        <v>0</v>
      </c>
      <c r="D12" s="10">
        <v>0</v>
      </c>
    </row>
    <row r="13" spans="1:9" x14ac:dyDescent="0.25">
      <c r="B13" s="1" t="s">
        <v>280</v>
      </c>
      <c r="C13" s="10">
        <v>14024.75</v>
      </c>
      <c r="D13" s="10">
        <v>27317.06</v>
      </c>
    </row>
    <row r="14" spans="1:9" x14ac:dyDescent="0.25">
      <c r="B14" s="1" t="s">
        <v>225</v>
      </c>
      <c r="C14" s="10"/>
      <c r="D14" s="10">
        <v>2.97</v>
      </c>
    </row>
    <row r="15" spans="1:9" x14ac:dyDescent="0.25">
      <c r="B15" s="120" t="s">
        <v>410</v>
      </c>
      <c r="C15" s="42">
        <f>SUM(C10:C14)</f>
        <v>28346154.66</v>
      </c>
      <c r="D15" s="42">
        <f>SUM(D10:D14)</f>
        <v>12906767.030000001</v>
      </c>
    </row>
    <row r="17" spans="1:4" x14ac:dyDescent="0.25">
      <c r="A17" s="15" t="s">
        <v>226</v>
      </c>
      <c r="B17" s="15"/>
      <c r="C17" s="64"/>
      <c r="D17" s="64"/>
    </row>
    <row r="18" spans="1:4" x14ac:dyDescent="0.25">
      <c r="A18" s="15"/>
      <c r="B18" s="15"/>
    </row>
    <row r="19" spans="1:4" x14ac:dyDescent="0.25">
      <c r="A19" s="15"/>
      <c r="B19" s="22" t="s">
        <v>283</v>
      </c>
      <c r="C19" s="22"/>
      <c r="D19" s="22"/>
    </row>
    <row r="20" spans="1:4" x14ac:dyDescent="0.25">
      <c r="A20" s="15"/>
      <c r="B20" s="22" t="s">
        <v>284</v>
      </c>
      <c r="C20" s="22"/>
      <c r="D20" s="22"/>
    </row>
    <row r="21" spans="1:4" x14ac:dyDescent="0.25">
      <c r="A21" s="15"/>
      <c r="B21" s="22"/>
      <c r="C21" s="22"/>
      <c r="D21" s="22"/>
    </row>
    <row r="22" spans="1:4" x14ac:dyDescent="0.25">
      <c r="A22" s="15"/>
      <c r="B22" s="182" t="s">
        <v>412</v>
      </c>
      <c r="C22" s="183"/>
      <c r="D22" s="184"/>
    </row>
    <row r="23" spans="1:4" x14ac:dyDescent="0.25">
      <c r="A23" s="15"/>
      <c r="B23" s="121" t="s">
        <v>414</v>
      </c>
      <c r="C23" s="122"/>
      <c r="D23" s="123">
        <f>SUM(D28+D25)</f>
        <v>2845890.73</v>
      </c>
    </row>
    <row r="24" spans="1:4" x14ac:dyDescent="0.25">
      <c r="A24" s="15"/>
      <c r="B24" s="15"/>
    </row>
    <row r="25" spans="1:4" x14ac:dyDescent="0.25">
      <c r="A25" s="15"/>
      <c r="B25" s="27" t="s">
        <v>413</v>
      </c>
      <c r="C25" s="114"/>
      <c r="D25" s="42">
        <f>SUM(C26:C27)</f>
        <v>1176368.8</v>
      </c>
    </row>
    <row r="26" spans="1:4" ht="26.25" x14ac:dyDescent="0.25">
      <c r="A26" s="15"/>
      <c r="B26" s="138" t="s">
        <v>435</v>
      </c>
      <c r="C26" s="10">
        <v>1078024</v>
      </c>
      <c r="D26" s="1"/>
    </row>
    <row r="27" spans="1:4" x14ac:dyDescent="0.25">
      <c r="A27" s="15"/>
      <c r="B27" s="43" t="s">
        <v>436</v>
      </c>
      <c r="C27" s="10">
        <v>98344.8</v>
      </c>
      <c r="D27" s="1"/>
    </row>
    <row r="28" spans="1:4" x14ac:dyDescent="0.25">
      <c r="A28" s="15"/>
      <c r="B28" s="27" t="s">
        <v>281</v>
      </c>
      <c r="C28" s="27"/>
      <c r="D28" s="42">
        <f>SUM(C29:C34)</f>
        <v>1669521.93</v>
      </c>
    </row>
    <row r="29" spans="1:4" x14ac:dyDescent="0.25">
      <c r="A29" s="15"/>
      <c r="B29" s="59" t="s">
        <v>282</v>
      </c>
      <c r="C29" s="17">
        <v>23032.01</v>
      </c>
      <c r="D29" s="90"/>
    </row>
    <row r="30" spans="1:4" x14ac:dyDescent="0.25">
      <c r="A30" s="15"/>
      <c r="B30" s="59" t="s">
        <v>351</v>
      </c>
      <c r="C30" s="17">
        <v>84413.19</v>
      </c>
      <c r="D30" s="90"/>
    </row>
    <row r="31" spans="1:4" x14ac:dyDescent="0.25">
      <c r="A31" s="15"/>
      <c r="B31" s="59" t="s">
        <v>411</v>
      </c>
      <c r="C31" s="17">
        <v>9400</v>
      </c>
      <c r="D31" s="90"/>
    </row>
    <row r="32" spans="1:4" x14ac:dyDescent="0.25">
      <c r="A32" s="15"/>
      <c r="B32" s="43" t="s">
        <v>437</v>
      </c>
      <c r="C32" s="10">
        <v>5899.76</v>
      </c>
      <c r="D32" s="1"/>
    </row>
    <row r="33" spans="1:11" x14ac:dyDescent="0.25">
      <c r="A33" s="15"/>
      <c r="B33" s="43" t="s">
        <v>438</v>
      </c>
      <c r="C33" s="10">
        <v>1522239</v>
      </c>
      <c r="D33" s="1"/>
    </row>
    <row r="34" spans="1:11" x14ac:dyDescent="0.25">
      <c r="A34" s="15"/>
      <c r="B34" s="43" t="s">
        <v>439</v>
      </c>
      <c r="C34" s="10">
        <v>24537.97</v>
      </c>
      <c r="D34" s="1"/>
    </row>
    <row r="35" spans="1:11" x14ac:dyDescent="0.25">
      <c r="A35" s="15"/>
      <c r="B35" s="15"/>
    </row>
    <row r="36" spans="1:11" x14ac:dyDescent="0.25">
      <c r="A36" s="15" t="s">
        <v>227</v>
      </c>
      <c r="B36" s="15"/>
      <c r="C36" s="15"/>
      <c r="D36" s="15"/>
      <c r="E36" s="15"/>
    </row>
    <row r="37" spans="1:11" x14ac:dyDescent="0.25">
      <c r="A37" s="15" t="s">
        <v>228</v>
      </c>
      <c r="B37" s="15"/>
      <c r="C37" s="15"/>
      <c r="D37" s="15"/>
      <c r="E37" s="15"/>
    </row>
    <row r="39" spans="1:11" x14ac:dyDescent="0.25">
      <c r="B39" s="62" t="s">
        <v>229</v>
      </c>
      <c r="C39" s="62">
        <v>2016</v>
      </c>
      <c r="D39" s="62">
        <v>2015</v>
      </c>
    </row>
    <row r="40" spans="1:11" ht="30" x14ac:dyDescent="0.25">
      <c r="B40" s="52" t="s">
        <v>236</v>
      </c>
      <c r="C40" s="17">
        <v>14415860.279999999</v>
      </c>
      <c r="D40" s="17">
        <v>3696885.01</v>
      </c>
    </row>
    <row r="41" spans="1:11" ht="30" x14ac:dyDescent="0.25">
      <c r="B41" s="52" t="s">
        <v>235</v>
      </c>
      <c r="C41" s="17">
        <v>0</v>
      </c>
      <c r="D41" s="17">
        <v>0</v>
      </c>
    </row>
    <row r="42" spans="1:11" x14ac:dyDescent="0.25">
      <c r="B42" s="1" t="s">
        <v>230</v>
      </c>
      <c r="C42" s="17">
        <v>0</v>
      </c>
      <c r="D42" s="17">
        <v>0</v>
      </c>
    </row>
    <row r="43" spans="1:11" x14ac:dyDescent="0.25">
      <c r="B43" s="1" t="s">
        <v>231</v>
      </c>
      <c r="C43" s="17">
        <v>439553.64</v>
      </c>
      <c r="D43" s="17">
        <v>0</v>
      </c>
    </row>
    <row r="44" spans="1:11" x14ac:dyDescent="0.25">
      <c r="B44" s="1" t="s">
        <v>232</v>
      </c>
      <c r="C44" s="17">
        <v>0</v>
      </c>
      <c r="D44" s="17">
        <v>0</v>
      </c>
    </row>
    <row r="45" spans="1:11" x14ac:dyDescent="0.25">
      <c r="B45" s="1" t="s">
        <v>233</v>
      </c>
      <c r="C45" s="17">
        <v>0</v>
      </c>
      <c r="D45" s="17">
        <v>0</v>
      </c>
    </row>
    <row r="46" spans="1:11" x14ac:dyDescent="0.25">
      <c r="B46" s="1" t="s">
        <v>234</v>
      </c>
      <c r="C46" s="17">
        <v>0</v>
      </c>
      <c r="D46" s="10">
        <v>0</v>
      </c>
      <c r="E46" s="40"/>
      <c r="F46" s="40"/>
      <c r="G46" s="40"/>
      <c r="H46" s="40"/>
      <c r="I46" s="40"/>
      <c r="J46" s="40"/>
      <c r="K46" s="40"/>
    </row>
    <row r="47" spans="1:11" x14ac:dyDescent="0.25">
      <c r="B47" s="16" t="s">
        <v>237</v>
      </c>
      <c r="C47" s="17">
        <v>0</v>
      </c>
      <c r="D47" s="10">
        <v>0</v>
      </c>
    </row>
    <row r="49" spans="1:6" x14ac:dyDescent="0.25">
      <c r="A49" s="15" t="s">
        <v>238</v>
      </c>
      <c r="B49" s="15"/>
      <c r="C49" s="15"/>
      <c r="D49" s="15"/>
      <c r="E49" s="15"/>
    </row>
    <row r="50" spans="1:6" x14ac:dyDescent="0.25">
      <c r="A50" s="15" t="s">
        <v>239</v>
      </c>
      <c r="B50" s="15"/>
      <c r="C50" s="15"/>
      <c r="D50" s="15"/>
      <c r="E50" s="15"/>
    </row>
    <row r="51" spans="1:6" x14ac:dyDescent="0.25">
      <c r="A51" s="15"/>
    </row>
    <row r="52" spans="1:6" x14ac:dyDescent="0.25">
      <c r="B52" t="s">
        <v>241</v>
      </c>
    </row>
    <row r="53" spans="1:6" x14ac:dyDescent="0.25">
      <c r="B53" t="s">
        <v>240</v>
      </c>
    </row>
    <row r="55" spans="1:6" ht="15.75" x14ac:dyDescent="0.25">
      <c r="B55" s="218" t="s">
        <v>242</v>
      </c>
      <c r="C55" s="218"/>
      <c r="D55" s="218"/>
    </row>
    <row r="56" spans="1:6" ht="15.75" x14ac:dyDescent="0.25">
      <c r="B56" s="219" t="s">
        <v>243</v>
      </c>
      <c r="C56" s="219"/>
      <c r="D56" s="219"/>
    </row>
    <row r="57" spans="1:6" x14ac:dyDescent="0.25">
      <c r="B57" s="220" t="s">
        <v>442</v>
      </c>
      <c r="C57" s="220"/>
      <c r="D57" s="220"/>
    </row>
    <row r="58" spans="1:6" x14ac:dyDescent="0.25">
      <c r="B58" s="220" t="s">
        <v>245</v>
      </c>
      <c r="C58" s="220"/>
      <c r="D58" s="220"/>
    </row>
    <row r="59" spans="1:6" x14ac:dyDescent="0.25">
      <c r="B59" s="208"/>
      <c r="C59" s="221"/>
      <c r="D59" s="209"/>
    </row>
    <row r="60" spans="1:6" x14ac:dyDescent="0.25">
      <c r="B60" s="47" t="s">
        <v>244</v>
      </c>
      <c r="C60" s="47"/>
      <c r="D60" s="90">
        <v>41239177.18</v>
      </c>
    </row>
    <row r="61" spans="1:6" ht="30" x14ac:dyDescent="0.25">
      <c r="B61" s="52" t="s">
        <v>246</v>
      </c>
      <c r="C61" s="1"/>
      <c r="D61" s="10">
        <v>0</v>
      </c>
    </row>
    <row r="62" spans="1:6" x14ac:dyDescent="0.25">
      <c r="B62" s="1" t="s">
        <v>247</v>
      </c>
      <c r="C62" s="10"/>
      <c r="D62" s="1"/>
      <c r="F62" s="64"/>
    </row>
    <row r="63" spans="1:6" ht="30" x14ac:dyDescent="0.25">
      <c r="B63" s="52" t="s">
        <v>248</v>
      </c>
      <c r="C63" s="10"/>
      <c r="D63" s="1"/>
    </row>
    <row r="64" spans="1:6" ht="30" x14ac:dyDescent="0.25">
      <c r="B64" s="52" t="s">
        <v>249</v>
      </c>
      <c r="C64" s="1"/>
      <c r="D64" s="10">
        <v>0</v>
      </c>
    </row>
    <row r="65" spans="2:6" x14ac:dyDescent="0.25">
      <c r="B65" s="52" t="s">
        <v>302</v>
      </c>
      <c r="C65" s="10">
        <v>0</v>
      </c>
      <c r="D65" s="10"/>
      <c r="F65" s="64"/>
    </row>
    <row r="66" spans="2:6" x14ac:dyDescent="0.25">
      <c r="B66" s="53" t="s">
        <v>250</v>
      </c>
      <c r="C66" s="10">
        <v>0</v>
      </c>
      <c r="D66" s="1"/>
    </row>
    <row r="67" spans="2:6" x14ac:dyDescent="0.25">
      <c r="B67" s="53" t="s">
        <v>130</v>
      </c>
      <c r="C67" s="10">
        <v>0</v>
      </c>
      <c r="D67" s="1"/>
    </row>
    <row r="68" spans="2:6" x14ac:dyDescent="0.25">
      <c r="B68" s="53" t="s">
        <v>251</v>
      </c>
      <c r="C68" s="10">
        <v>0</v>
      </c>
      <c r="D68" s="1"/>
    </row>
    <row r="69" spans="2:6" x14ac:dyDescent="0.25">
      <c r="B69" s="53" t="s">
        <v>252</v>
      </c>
      <c r="C69" s="10">
        <v>0</v>
      </c>
      <c r="D69" s="1"/>
    </row>
    <row r="70" spans="2:6" x14ac:dyDescent="0.25">
      <c r="B70" s="55" t="s">
        <v>253</v>
      </c>
      <c r="C70" s="14"/>
      <c r="D70" s="56">
        <f>SUM(D60:D69)</f>
        <v>41239177.18</v>
      </c>
    </row>
    <row r="73" spans="2:6" ht="15.75" x14ac:dyDescent="0.25">
      <c r="B73" s="218" t="s">
        <v>242</v>
      </c>
      <c r="C73" s="218"/>
      <c r="D73" s="218"/>
    </row>
    <row r="74" spans="2:6" ht="15.75" x14ac:dyDescent="0.25">
      <c r="B74" s="219" t="s">
        <v>243</v>
      </c>
      <c r="C74" s="219"/>
      <c r="D74" s="219"/>
    </row>
    <row r="75" spans="2:6" x14ac:dyDescent="0.25">
      <c r="B75" s="220" t="s">
        <v>443</v>
      </c>
      <c r="C75" s="220"/>
      <c r="D75" s="220"/>
    </row>
    <row r="76" spans="2:6" x14ac:dyDescent="0.25">
      <c r="B76" s="220" t="s">
        <v>245</v>
      </c>
      <c r="C76" s="220"/>
      <c r="D76" s="220"/>
    </row>
    <row r="77" spans="2:6" x14ac:dyDescent="0.25">
      <c r="B77" s="208"/>
      <c r="C77" s="221"/>
      <c r="D77" s="209"/>
    </row>
    <row r="78" spans="2:6" x14ac:dyDescent="0.25">
      <c r="B78" s="47" t="s">
        <v>244</v>
      </c>
      <c r="C78" s="47"/>
      <c r="D78" s="90">
        <v>97856699.099999994</v>
      </c>
    </row>
    <row r="79" spans="2:6" ht="30" x14ac:dyDescent="0.25">
      <c r="B79" s="52" t="s">
        <v>246</v>
      </c>
      <c r="C79" s="1"/>
      <c r="D79" s="10">
        <v>0</v>
      </c>
    </row>
    <row r="80" spans="2:6" x14ac:dyDescent="0.25">
      <c r="B80" s="1" t="s">
        <v>247</v>
      </c>
      <c r="C80" s="10"/>
      <c r="D80" s="1"/>
    </row>
    <row r="81" spans="2:4" ht="30" x14ac:dyDescent="0.25">
      <c r="B81" s="52" t="s">
        <v>248</v>
      </c>
      <c r="C81" s="10"/>
      <c r="D81" s="1"/>
    </row>
    <row r="82" spans="2:4" ht="30" x14ac:dyDescent="0.25">
      <c r="B82" s="52" t="s">
        <v>249</v>
      </c>
      <c r="C82" s="1"/>
      <c r="D82" s="10">
        <v>0</v>
      </c>
    </row>
    <row r="83" spans="2:4" x14ac:dyDescent="0.25">
      <c r="B83" s="52" t="s">
        <v>302</v>
      </c>
      <c r="C83" s="10">
        <v>0</v>
      </c>
      <c r="D83" s="10"/>
    </row>
    <row r="84" spans="2:4" x14ac:dyDescent="0.25">
      <c r="B84" s="53" t="s">
        <v>250</v>
      </c>
      <c r="C84" s="10">
        <v>0</v>
      </c>
      <c r="D84" s="1"/>
    </row>
    <row r="85" spans="2:4" x14ac:dyDescent="0.25">
      <c r="B85" s="53" t="s">
        <v>130</v>
      </c>
      <c r="C85" s="10">
        <v>0</v>
      </c>
      <c r="D85" s="1"/>
    </row>
    <row r="86" spans="2:4" x14ac:dyDescent="0.25">
      <c r="B86" s="53" t="s">
        <v>251</v>
      </c>
      <c r="C86" s="10">
        <v>0</v>
      </c>
      <c r="D86" s="1"/>
    </row>
    <row r="87" spans="2:4" x14ac:dyDescent="0.25">
      <c r="B87" s="53" t="s">
        <v>252</v>
      </c>
      <c r="C87" s="10">
        <v>0</v>
      </c>
      <c r="D87" s="1"/>
    </row>
    <row r="88" spans="2:4" x14ac:dyDescent="0.25">
      <c r="B88" s="55" t="s">
        <v>253</v>
      </c>
      <c r="C88" s="14"/>
      <c r="D88" s="56">
        <f>SUM(D78:D87)</f>
        <v>97856699.099999994</v>
      </c>
    </row>
    <row r="91" spans="2:4" x14ac:dyDescent="0.25">
      <c r="B91" t="s">
        <v>241</v>
      </c>
    </row>
    <row r="92" spans="2:4" x14ac:dyDescent="0.25">
      <c r="B92" t="s">
        <v>254</v>
      </c>
    </row>
    <row r="94" spans="2:4" ht="15.75" x14ac:dyDescent="0.25">
      <c r="B94" s="218" t="s">
        <v>242</v>
      </c>
      <c r="C94" s="218"/>
      <c r="D94" s="218"/>
    </row>
    <row r="95" spans="2:4" ht="15.75" x14ac:dyDescent="0.25">
      <c r="B95" s="219" t="s">
        <v>255</v>
      </c>
      <c r="C95" s="219"/>
      <c r="D95" s="219"/>
    </row>
    <row r="96" spans="2:4" x14ac:dyDescent="0.25">
      <c r="B96" s="220" t="s">
        <v>444</v>
      </c>
      <c r="C96" s="220"/>
      <c r="D96" s="220"/>
    </row>
    <row r="97" spans="2:5" x14ac:dyDescent="0.25">
      <c r="B97" s="220" t="s">
        <v>245</v>
      </c>
      <c r="C97" s="220"/>
      <c r="D97" s="220"/>
    </row>
    <row r="98" spans="2:5" x14ac:dyDescent="0.25">
      <c r="B98" s="222"/>
      <c r="C98" s="222"/>
      <c r="D98" s="222"/>
    </row>
    <row r="99" spans="2:5" x14ac:dyDescent="0.25">
      <c r="B99" s="20" t="s">
        <v>301</v>
      </c>
      <c r="C99" s="20"/>
      <c r="D99" s="90">
        <v>26833395.629999999</v>
      </c>
    </row>
    <row r="100" spans="2:5" ht="30" x14ac:dyDescent="0.25">
      <c r="B100" s="91" t="s">
        <v>256</v>
      </c>
      <c r="C100" s="20"/>
      <c r="D100" s="90">
        <v>3285444.37</v>
      </c>
    </row>
    <row r="101" spans="2:5" x14ac:dyDescent="0.25">
      <c r="B101" s="52" t="s">
        <v>329</v>
      </c>
      <c r="C101" s="10">
        <v>116845.2</v>
      </c>
      <c r="D101" s="16"/>
    </row>
    <row r="102" spans="2:5" x14ac:dyDescent="0.25">
      <c r="B102" s="52" t="s">
        <v>440</v>
      </c>
      <c r="C102" s="10">
        <v>5899.76</v>
      </c>
      <c r="D102" s="16"/>
    </row>
    <row r="103" spans="2:5" x14ac:dyDescent="0.25">
      <c r="B103" s="52" t="s">
        <v>441</v>
      </c>
      <c r="C103" s="10">
        <v>1522239</v>
      </c>
      <c r="D103" s="16"/>
    </row>
    <row r="104" spans="2:5" ht="30" x14ac:dyDescent="0.25">
      <c r="B104" s="52" t="s">
        <v>330</v>
      </c>
      <c r="C104" s="10">
        <v>24537.967000000001</v>
      </c>
      <c r="D104" s="16"/>
    </row>
    <row r="105" spans="2:5" x14ac:dyDescent="0.25">
      <c r="B105" s="52" t="s">
        <v>69</v>
      </c>
      <c r="C105" s="10"/>
      <c r="D105" s="16"/>
    </row>
    <row r="106" spans="2:5" x14ac:dyDescent="0.25">
      <c r="B106" s="52" t="s">
        <v>331</v>
      </c>
      <c r="C106" s="10"/>
      <c r="D106" s="16"/>
    </row>
    <row r="107" spans="2:5" x14ac:dyDescent="0.25">
      <c r="B107" s="52" t="s">
        <v>332</v>
      </c>
      <c r="C107" s="10"/>
      <c r="D107" s="16"/>
    </row>
    <row r="108" spans="2:5" x14ac:dyDescent="0.25">
      <c r="B108" s="52" t="s">
        <v>415</v>
      </c>
      <c r="C108" s="10">
        <v>1176368.8</v>
      </c>
      <c r="D108" s="16"/>
    </row>
    <row r="109" spans="2:5" x14ac:dyDescent="0.25">
      <c r="B109" s="52" t="s">
        <v>334</v>
      </c>
      <c r="C109" s="10"/>
      <c r="D109" s="16"/>
    </row>
    <row r="110" spans="2:5" x14ac:dyDescent="0.25">
      <c r="B110" s="52" t="s">
        <v>333</v>
      </c>
      <c r="C110" s="10">
        <v>439553.64</v>
      </c>
      <c r="D110" s="16"/>
      <c r="E110" s="64"/>
    </row>
    <row r="111" spans="2:5" ht="30" x14ac:dyDescent="0.25">
      <c r="B111" s="91" t="s">
        <v>257</v>
      </c>
      <c r="C111" s="20"/>
      <c r="D111" s="90">
        <v>0</v>
      </c>
    </row>
    <row r="112" spans="2:5" x14ac:dyDescent="0.25">
      <c r="B112" s="52" t="s">
        <v>143</v>
      </c>
      <c r="C112" s="10"/>
      <c r="D112" s="16"/>
    </row>
    <row r="113" spans="2:5" x14ac:dyDescent="0.25">
      <c r="B113" s="52" t="s">
        <v>285</v>
      </c>
      <c r="C113" s="10"/>
      <c r="D113" s="16"/>
      <c r="E113" s="76"/>
    </row>
    <row r="114" spans="2:5" x14ac:dyDescent="0.25">
      <c r="B114" s="52" t="s">
        <v>156</v>
      </c>
      <c r="C114" s="10"/>
      <c r="D114" s="16"/>
    </row>
    <row r="115" spans="2:5" x14ac:dyDescent="0.25">
      <c r="B115" s="52" t="s">
        <v>286</v>
      </c>
      <c r="C115" s="10"/>
      <c r="D115" s="16"/>
    </row>
    <row r="116" spans="2:5" x14ac:dyDescent="0.25">
      <c r="B116" s="52" t="s">
        <v>287</v>
      </c>
      <c r="C116" s="10"/>
      <c r="D116" s="16"/>
    </row>
    <row r="117" spans="2:5" x14ac:dyDescent="0.25">
      <c r="B117" s="52" t="s">
        <v>288</v>
      </c>
      <c r="C117" s="10"/>
      <c r="D117" s="16"/>
    </row>
    <row r="118" spans="2:5" x14ac:dyDescent="0.25">
      <c r="B118" s="52" t="s">
        <v>289</v>
      </c>
      <c r="C118" s="10"/>
      <c r="D118" s="16"/>
    </row>
    <row r="119" spans="2:5" x14ac:dyDescent="0.25">
      <c r="B119" s="52" t="s">
        <v>290</v>
      </c>
      <c r="C119" s="10"/>
      <c r="D119" s="16"/>
    </row>
    <row r="120" spans="2:5" x14ac:dyDescent="0.25">
      <c r="B120" s="52" t="s">
        <v>291</v>
      </c>
      <c r="C120" s="10"/>
      <c r="D120" s="16"/>
    </row>
    <row r="121" spans="2:5" x14ac:dyDescent="0.25">
      <c r="B121" s="52" t="s">
        <v>292</v>
      </c>
      <c r="C121" s="10"/>
      <c r="D121" s="16"/>
    </row>
    <row r="122" spans="2:5" x14ac:dyDescent="0.25">
      <c r="B122" s="52" t="s">
        <v>293</v>
      </c>
      <c r="C122" s="10"/>
      <c r="D122" s="16"/>
    </row>
    <row r="123" spans="2:5" x14ac:dyDescent="0.25">
      <c r="B123" s="52" t="s">
        <v>294</v>
      </c>
      <c r="C123" s="10"/>
      <c r="D123" s="16"/>
    </row>
    <row r="124" spans="2:5" x14ac:dyDescent="0.25">
      <c r="B124" s="52" t="s">
        <v>295</v>
      </c>
      <c r="C124" s="10"/>
      <c r="D124" s="16"/>
    </row>
    <row r="125" spans="2:5" x14ac:dyDescent="0.25">
      <c r="B125" s="52" t="s">
        <v>296</v>
      </c>
      <c r="C125" s="10"/>
      <c r="D125" s="16"/>
    </row>
    <row r="126" spans="2:5" x14ac:dyDescent="0.25">
      <c r="B126" s="52" t="s">
        <v>297</v>
      </c>
      <c r="C126" s="10"/>
      <c r="D126" s="16"/>
    </row>
    <row r="127" spans="2:5" x14ac:dyDescent="0.25">
      <c r="B127" s="52" t="s">
        <v>298</v>
      </c>
      <c r="C127" s="10"/>
      <c r="D127" s="16"/>
    </row>
    <row r="128" spans="2:5" x14ac:dyDescent="0.25">
      <c r="B128" s="52" t="s">
        <v>299</v>
      </c>
      <c r="C128" s="10"/>
      <c r="D128" s="16"/>
    </row>
    <row r="129" spans="2:4" x14ac:dyDescent="0.25">
      <c r="B129" s="52" t="s">
        <v>300</v>
      </c>
      <c r="C129" s="10"/>
      <c r="D129" s="16"/>
    </row>
    <row r="130" spans="2:4" x14ac:dyDescent="0.25">
      <c r="B130" s="52" t="s">
        <v>352</v>
      </c>
      <c r="C130" s="10"/>
      <c r="D130" s="84"/>
    </row>
    <row r="131" spans="2:4" ht="30" x14ac:dyDescent="0.25">
      <c r="B131" s="52" t="s">
        <v>353</v>
      </c>
      <c r="C131" s="1"/>
      <c r="D131" s="16"/>
    </row>
    <row r="132" spans="2:4" x14ac:dyDescent="0.25">
      <c r="B132" s="27" t="s">
        <v>258</v>
      </c>
      <c r="C132" s="27"/>
      <c r="D132" s="28">
        <v>23547951.260000002</v>
      </c>
    </row>
    <row r="135" spans="2:4" ht="15.75" x14ac:dyDescent="0.25">
      <c r="B135" s="218" t="s">
        <v>242</v>
      </c>
      <c r="C135" s="218"/>
      <c r="D135" s="218"/>
    </row>
    <row r="136" spans="2:4" ht="15.75" x14ac:dyDescent="0.25">
      <c r="B136" s="219" t="s">
        <v>255</v>
      </c>
      <c r="C136" s="219"/>
      <c r="D136" s="219"/>
    </row>
    <row r="137" spans="2:4" x14ac:dyDescent="0.25">
      <c r="B137" s="220" t="s">
        <v>443</v>
      </c>
      <c r="C137" s="220"/>
      <c r="D137" s="220"/>
    </row>
    <row r="138" spans="2:4" x14ac:dyDescent="0.25">
      <c r="B138" s="220" t="s">
        <v>245</v>
      </c>
      <c r="C138" s="220"/>
      <c r="D138" s="220"/>
    </row>
    <row r="139" spans="2:4" x14ac:dyDescent="0.25">
      <c r="B139" s="222"/>
      <c r="C139" s="222"/>
      <c r="D139" s="222"/>
    </row>
    <row r="140" spans="2:4" x14ac:dyDescent="0.25">
      <c r="B140" s="20" t="s">
        <v>301</v>
      </c>
      <c r="C140" s="20"/>
      <c r="D140" s="90">
        <v>77496130.980000004</v>
      </c>
    </row>
    <row r="141" spans="2:4" ht="30" x14ac:dyDescent="0.25">
      <c r="B141" s="91" t="s">
        <v>256</v>
      </c>
      <c r="C141" s="20"/>
      <c r="D141" s="90">
        <f>SUM(C142:C151)</f>
        <v>7412848.2599999998</v>
      </c>
    </row>
    <row r="142" spans="2:4" x14ac:dyDescent="0.25">
      <c r="B142" s="52" t="s">
        <v>329</v>
      </c>
      <c r="C142" s="10">
        <v>310671.96000000002</v>
      </c>
      <c r="D142" s="16"/>
    </row>
    <row r="143" spans="2:4" x14ac:dyDescent="0.25">
      <c r="B143" s="52" t="s">
        <v>440</v>
      </c>
      <c r="C143" s="10">
        <v>5899.76</v>
      </c>
      <c r="D143" s="16"/>
    </row>
    <row r="144" spans="2:4" x14ac:dyDescent="0.25">
      <c r="B144" s="52" t="s">
        <v>441</v>
      </c>
      <c r="C144" s="10">
        <v>1522239</v>
      </c>
      <c r="D144" s="16"/>
    </row>
    <row r="145" spans="2:4" ht="30" x14ac:dyDescent="0.25">
      <c r="B145" s="52" t="s">
        <v>330</v>
      </c>
      <c r="C145" s="10">
        <v>141622.97</v>
      </c>
      <c r="D145" s="16"/>
    </row>
    <row r="146" spans="2:4" x14ac:dyDescent="0.25">
      <c r="B146" s="52" t="s">
        <v>69</v>
      </c>
      <c r="C146" s="10"/>
      <c r="D146" s="16"/>
    </row>
    <row r="147" spans="2:4" x14ac:dyDescent="0.25">
      <c r="B147" s="52" t="s">
        <v>331</v>
      </c>
      <c r="C147" s="10"/>
      <c r="D147" s="16"/>
    </row>
    <row r="148" spans="2:4" x14ac:dyDescent="0.25">
      <c r="B148" s="52" t="s">
        <v>332</v>
      </c>
      <c r="C148" s="10">
        <v>2142603.56</v>
      </c>
      <c r="D148" s="16"/>
    </row>
    <row r="149" spans="2:4" x14ac:dyDescent="0.25">
      <c r="B149" s="52" t="s">
        <v>415</v>
      </c>
      <c r="C149" s="10">
        <v>1971150.09</v>
      </c>
      <c r="D149" s="16"/>
    </row>
    <row r="150" spans="2:4" x14ac:dyDescent="0.25">
      <c r="B150" s="52" t="s">
        <v>334</v>
      </c>
      <c r="C150" s="10"/>
      <c r="D150" s="16"/>
    </row>
    <row r="151" spans="2:4" x14ac:dyDescent="0.25">
      <c r="B151" s="52" t="s">
        <v>333</v>
      </c>
      <c r="C151" s="10">
        <v>1318660.92</v>
      </c>
      <c r="D151" s="16"/>
    </row>
    <row r="152" spans="2:4" ht="30" x14ac:dyDescent="0.25">
      <c r="B152" s="91" t="s">
        <v>257</v>
      </c>
      <c r="C152" s="20"/>
      <c r="D152" s="90">
        <v>0</v>
      </c>
    </row>
    <row r="153" spans="2:4" x14ac:dyDescent="0.25">
      <c r="B153" s="52" t="s">
        <v>143</v>
      </c>
      <c r="C153" s="10"/>
      <c r="D153" s="16"/>
    </row>
    <row r="154" spans="2:4" x14ac:dyDescent="0.25">
      <c r="B154" s="52" t="s">
        <v>285</v>
      </c>
      <c r="C154" s="10"/>
      <c r="D154" s="16"/>
    </row>
    <row r="155" spans="2:4" x14ac:dyDescent="0.25">
      <c r="B155" s="52" t="s">
        <v>156</v>
      </c>
      <c r="C155" s="10"/>
      <c r="D155" s="16"/>
    </row>
    <row r="156" spans="2:4" x14ac:dyDescent="0.25">
      <c r="B156" s="52" t="s">
        <v>286</v>
      </c>
      <c r="C156" s="10"/>
      <c r="D156" s="16"/>
    </row>
    <row r="157" spans="2:4" x14ac:dyDescent="0.25">
      <c r="B157" s="52" t="s">
        <v>287</v>
      </c>
      <c r="C157" s="10"/>
      <c r="D157" s="16"/>
    </row>
    <row r="158" spans="2:4" x14ac:dyDescent="0.25">
      <c r="B158" s="52" t="s">
        <v>288</v>
      </c>
      <c r="C158" s="10"/>
      <c r="D158" s="16"/>
    </row>
    <row r="159" spans="2:4" x14ac:dyDescent="0.25">
      <c r="B159" s="52" t="s">
        <v>289</v>
      </c>
      <c r="C159" s="10"/>
      <c r="D159" s="16"/>
    </row>
    <row r="160" spans="2:4" x14ac:dyDescent="0.25">
      <c r="B160" s="52" t="s">
        <v>290</v>
      </c>
      <c r="C160" s="10"/>
      <c r="D160" s="16"/>
    </row>
    <row r="161" spans="2:4" x14ac:dyDescent="0.25">
      <c r="B161" s="52" t="s">
        <v>291</v>
      </c>
      <c r="C161" s="10"/>
      <c r="D161" s="16"/>
    </row>
    <row r="162" spans="2:4" x14ac:dyDescent="0.25">
      <c r="B162" s="52" t="s">
        <v>292</v>
      </c>
      <c r="C162" s="10"/>
      <c r="D162" s="16"/>
    </row>
    <row r="163" spans="2:4" x14ac:dyDescent="0.25">
      <c r="B163" s="52" t="s">
        <v>293</v>
      </c>
      <c r="C163" s="10"/>
      <c r="D163" s="16"/>
    </row>
    <row r="164" spans="2:4" x14ac:dyDescent="0.25">
      <c r="B164" s="52" t="s">
        <v>294</v>
      </c>
      <c r="C164" s="10"/>
      <c r="D164" s="16"/>
    </row>
    <row r="165" spans="2:4" x14ac:dyDescent="0.25">
      <c r="B165" s="52" t="s">
        <v>295</v>
      </c>
      <c r="C165" s="10"/>
      <c r="D165" s="16"/>
    </row>
    <row r="166" spans="2:4" x14ac:dyDescent="0.25">
      <c r="B166" s="52" t="s">
        <v>296</v>
      </c>
      <c r="C166" s="10"/>
      <c r="D166" s="16"/>
    </row>
    <row r="167" spans="2:4" x14ac:dyDescent="0.25">
      <c r="B167" s="52" t="s">
        <v>297</v>
      </c>
      <c r="C167" s="10"/>
      <c r="D167" s="16"/>
    </row>
    <row r="168" spans="2:4" x14ac:dyDescent="0.25">
      <c r="B168" s="52" t="s">
        <v>298</v>
      </c>
      <c r="C168" s="10"/>
      <c r="D168" s="16"/>
    </row>
    <row r="169" spans="2:4" x14ac:dyDescent="0.25">
      <c r="B169" s="52" t="s">
        <v>299</v>
      </c>
      <c r="C169" s="10"/>
      <c r="D169" s="16"/>
    </row>
    <row r="170" spans="2:4" x14ac:dyDescent="0.25">
      <c r="B170" s="52" t="s">
        <v>300</v>
      </c>
      <c r="C170" s="10"/>
      <c r="D170" s="16"/>
    </row>
    <row r="171" spans="2:4" x14ac:dyDescent="0.25">
      <c r="B171" s="52" t="s">
        <v>352</v>
      </c>
      <c r="C171" s="10"/>
      <c r="D171" s="84"/>
    </row>
    <row r="172" spans="2:4" ht="30" x14ac:dyDescent="0.25">
      <c r="B172" s="52" t="s">
        <v>353</v>
      </c>
      <c r="C172" s="1"/>
      <c r="D172" s="16"/>
    </row>
    <row r="173" spans="2:4" x14ac:dyDescent="0.25">
      <c r="B173" s="27" t="s">
        <v>258</v>
      </c>
      <c r="C173" s="27"/>
      <c r="D173" s="28">
        <f>SUM(D140-D141)</f>
        <v>70083282.719999999</v>
      </c>
    </row>
    <row r="176" spans="2:4" ht="15.75" x14ac:dyDescent="0.25">
      <c r="B176" s="95" t="s">
        <v>358</v>
      </c>
      <c r="C176" s="96"/>
      <c r="D176" s="96"/>
    </row>
    <row r="177" spans="2:4" ht="15.75" x14ac:dyDescent="0.25">
      <c r="B177" s="96" t="s">
        <v>359</v>
      </c>
      <c r="C177" s="96"/>
      <c r="D177" s="96"/>
    </row>
    <row r="180" spans="2:4" x14ac:dyDescent="0.25">
      <c r="B180" s="166"/>
      <c r="C180" s="166"/>
      <c r="D180" s="166"/>
    </row>
    <row r="181" spans="2:4" x14ac:dyDescent="0.25">
      <c r="B181" s="128" t="s">
        <v>418</v>
      </c>
      <c r="C181" s="169" t="s">
        <v>417</v>
      </c>
      <c r="D181" s="169"/>
    </row>
    <row r="184" spans="2:4" x14ac:dyDescent="0.25">
      <c r="B184" s="128" t="s">
        <v>419</v>
      </c>
      <c r="C184" s="169" t="s">
        <v>420</v>
      </c>
      <c r="D184" s="169"/>
    </row>
    <row r="187" spans="2:4" x14ac:dyDescent="0.25">
      <c r="B187" s="129" t="s">
        <v>421</v>
      </c>
    </row>
  </sheetData>
  <mergeCells count="28">
    <mergeCell ref="A1:E1"/>
    <mergeCell ref="A2:E2"/>
    <mergeCell ref="A4:D4"/>
    <mergeCell ref="B138:D138"/>
    <mergeCell ref="B139:D139"/>
    <mergeCell ref="B74:D74"/>
    <mergeCell ref="B75:D75"/>
    <mergeCell ref="B76:D76"/>
    <mergeCell ref="B77:D77"/>
    <mergeCell ref="B135:D135"/>
    <mergeCell ref="B94:D94"/>
    <mergeCell ref="B95:D95"/>
    <mergeCell ref="C181:D181"/>
    <mergeCell ref="C184:D184"/>
    <mergeCell ref="A3:D3"/>
    <mergeCell ref="B55:D55"/>
    <mergeCell ref="B56:D56"/>
    <mergeCell ref="B57:D57"/>
    <mergeCell ref="B58:D58"/>
    <mergeCell ref="B22:D22"/>
    <mergeCell ref="B180:D180"/>
    <mergeCell ref="B96:D96"/>
    <mergeCell ref="B97:D97"/>
    <mergeCell ref="B59:D59"/>
    <mergeCell ref="B98:D98"/>
    <mergeCell ref="B73:D73"/>
    <mergeCell ref="B136:D136"/>
    <mergeCell ref="B137:D13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sqref="A1:E2"/>
    </sheetView>
  </sheetViews>
  <sheetFormatPr baseColWidth="10" defaultRowHeight="15" x14ac:dyDescent="0.25"/>
  <cols>
    <col min="1" max="1" width="29.42578125" customWidth="1"/>
    <col min="2" max="2" width="15.140625" customWidth="1"/>
    <col min="3" max="3" width="17.140625" customWidth="1"/>
    <col min="4" max="4" width="16.28515625" customWidth="1"/>
    <col min="5" max="5" width="16.7109375" customWidth="1"/>
    <col min="7" max="7" width="13.7109375" bestFit="1" customWidth="1"/>
  </cols>
  <sheetData>
    <row r="1" spans="1:8" ht="21" x14ac:dyDescent="0.35">
      <c r="A1" s="167" t="s">
        <v>242</v>
      </c>
      <c r="B1" s="167"/>
      <c r="C1" s="167"/>
      <c r="D1" s="167"/>
      <c r="E1" s="167"/>
    </row>
    <row r="2" spans="1:8" x14ac:dyDescent="0.25">
      <c r="A2" s="166" t="s">
        <v>472</v>
      </c>
      <c r="B2" s="166"/>
      <c r="C2" s="166"/>
      <c r="D2" s="166"/>
      <c r="E2" s="166"/>
    </row>
    <row r="3" spans="1:8" x14ac:dyDescent="0.25">
      <c r="A3" s="168" t="s">
        <v>259</v>
      </c>
      <c r="B3" s="168"/>
      <c r="C3" s="168"/>
      <c r="D3" s="168"/>
      <c r="E3" s="168"/>
    </row>
    <row r="4" spans="1:8" x14ac:dyDescent="0.25">
      <c r="A4" s="166" t="s">
        <v>260</v>
      </c>
      <c r="B4" s="166"/>
      <c r="C4" s="166"/>
      <c r="D4" s="166"/>
      <c r="E4" s="166"/>
    </row>
    <row r="5" spans="1:8" x14ac:dyDescent="0.25">
      <c r="F5" s="66"/>
      <c r="G5" s="66"/>
      <c r="H5" s="66"/>
    </row>
    <row r="6" spans="1:8" x14ac:dyDescent="0.25">
      <c r="A6" s="159"/>
      <c r="B6" s="159"/>
      <c r="C6" s="159"/>
      <c r="D6" s="159"/>
      <c r="E6" s="159"/>
      <c r="F6" s="66"/>
      <c r="G6" s="66"/>
      <c r="H6" s="66"/>
    </row>
    <row r="7" spans="1:8" x14ac:dyDescent="0.25">
      <c r="A7" s="15" t="s">
        <v>303</v>
      </c>
      <c r="B7" s="15"/>
      <c r="C7" s="15"/>
      <c r="D7" s="15"/>
    </row>
    <row r="9" spans="1:8" x14ac:dyDescent="0.25">
      <c r="A9" s="15" t="s">
        <v>304</v>
      </c>
    </row>
    <row r="10" spans="1:8" x14ac:dyDescent="0.25">
      <c r="A10" s="15"/>
    </row>
    <row r="11" spans="1:8" x14ac:dyDescent="0.25">
      <c r="A11" s="210" t="s">
        <v>445</v>
      </c>
      <c r="B11" s="210"/>
      <c r="C11" s="210"/>
      <c r="D11" s="210"/>
      <c r="E11" s="210"/>
    </row>
    <row r="12" spans="1:8" ht="15.75" x14ac:dyDescent="0.25">
      <c r="A12" s="136" t="s">
        <v>86</v>
      </c>
      <c r="B12" s="136" t="s">
        <v>308</v>
      </c>
      <c r="C12" s="136" t="s">
        <v>305</v>
      </c>
      <c r="D12" s="136" t="s">
        <v>306</v>
      </c>
      <c r="E12" s="136" t="s">
        <v>309</v>
      </c>
    </row>
    <row r="13" spans="1:8" ht="30" x14ac:dyDescent="0.25">
      <c r="A13" s="91" t="s">
        <v>446</v>
      </c>
      <c r="B13" s="1"/>
      <c r="C13" s="1"/>
      <c r="D13" s="1"/>
      <c r="E13" s="1"/>
    </row>
    <row r="14" spans="1:8" x14ac:dyDescent="0.25">
      <c r="A14" s="91" t="s">
        <v>447</v>
      </c>
      <c r="B14" s="10">
        <v>0</v>
      </c>
      <c r="C14" s="10">
        <v>0</v>
      </c>
      <c r="D14" s="10">
        <v>0</v>
      </c>
      <c r="E14" s="10">
        <v>0</v>
      </c>
    </row>
    <row r="15" spans="1:8" x14ac:dyDescent="0.25">
      <c r="A15" s="91" t="s">
        <v>448</v>
      </c>
      <c r="B15" s="10">
        <v>0</v>
      </c>
      <c r="C15" s="10">
        <v>0</v>
      </c>
      <c r="D15" s="10">
        <v>0</v>
      </c>
      <c r="E15" s="10">
        <v>0</v>
      </c>
    </row>
    <row r="16" spans="1:8" ht="30" x14ac:dyDescent="0.25">
      <c r="A16" s="139" t="s">
        <v>453</v>
      </c>
      <c r="B16" s="10">
        <v>2059737</v>
      </c>
      <c r="C16" s="10">
        <v>0</v>
      </c>
      <c r="D16" s="10"/>
      <c r="E16" s="10">
        <v>1995237</v>
      </c>
    </row>
    <row r="17" spans="1:5" ht="30" x14ac:dyDescent="0.25">
      <c r="A17" s="140" t="s">
        <v>454</v>
      </c>
      <c r="B17" s="10">
        <v>2059737</v>
      </c>
      <c r="C17" s="10">
        <v>64500</v>
      </c>
      <c r="D17" s="10">
        <v>0</v>
      </c>
      <c r="E17" s="10">
        <v>1995237</v>
      </c>
    </row>
    <row r="18" spans="1:5" x14ac:dyDescent="0.25">
      <c r="A18" s="91" t="s">
        <v>449</v>
      </c>
      <c r="B18" s="10">
        <v>0</v>
      </c>
      <c r="C18" s="10">
        <v>0</v>
      </c>
      <c r="D18" s="10">
        <v>0</v>
      </c>
      <c r="E18" s="10">
        <v>0</v>
      </c>
    </row>
    <row r="19" spans="1:5" x14ac:dyDescent="0.25">
      <c r="A19" s="91" t="s">
        <v>450</v>
      </c>
      <c r="B19" s="10">
        <v>0</v>
      </c>
      <c r="C19" s="10">
        <v>0</v>
      </c>
      <c r="D19" s="10">
        <v>0</v>
      </c>
      <c r="E19" s="10">
        <v>0</v>
      </c>
    </row>
    <row r="20" spans="1:5" x14ac:dyDescent="0.25">
      <c r="A20" s="91" t="s">
        <v>451</v>
      </c>
      <c r="B20" s="10">
        <v>0</v>
      </c>
      <c r="C20" s="10">
        <v>0</v>
      </c>
      <c r="D20" s="10">
        <v>0</v>
      </c>
      <c r="E20" s="10">
        <v>0</v>
      </c>
    </row>
    <row r="21" spans="1:5" x14ac:dyDescent="0.25">
      <c r="A21" s="91" t="s">
        <v>452</v>
      </c>
      <c r="B21" s="10">
        <v>0</v>
      </c>
      <c r="C21" s="10">
        <v>0</v>
      </c>
      <c r="D21" s="10">
        <v>0</v>
      </c>
      <c r="E21" s="10">
        <v>0</v>
      </c>
    </row>
    <row r="22" spans="1:5" x14ac:dyDescent="0.25">
      <c r="A22" s="91" t="s">
        <v>455</v>
      </c>
      <c r="B22" s="10">
        <f>SUM(B13:B21)</f>
        <v>4119474</v>
      </c>
      <c r="C22" s="10">
        <f>SUM(C13:C21)</f>
        <v>64500</v>
      </c>
      <c r="D22" s="10">
        <f>SUM(D13:D21)</f>
        <v>0</v>
      </c>
      <c r="E22" s="10">
        <f>SUM(E13:E21)</f>
        <v>3990474</v>
      </c>
    </row>
    <row r="23" spans="1:5" x14ac:dyDescent="0.25">
      <c r="A23" s="153"/>
      <c r="B23" s="153"/>
      <c r="C23" s="153"/>
      <c r="D23" s="153"/>
      <c r="E23" s="153"/>
    </row>
    <row r="24" spans="1:5" ht="15.75" x14ac:dyDescent="0.25">
      <c r="A24" s="172" t="s">
        <v>358</v>
      </c>
      <c r="B24" s="172"/>
      <c r="C24" s="172"/>
      <c r="D24" s="172"/>
      <c r="E24" s="172"/>
    </row>
    <row r="25" spans="1:5" ht="15.75" x14ac:dyDescent="0.25">
      <c r="A25" s="173" t="s">
        <v>359</v>
      </c>
      <c r="B25" s="173"/>
      <c r="C25" s="173"/>
      <c r="D25" s="173"/>
      <c r="E25" s="173"/>
    </row>
    <row r="28" spans="1:5" x14ac:dyDescent="0.25">
      <c r="A28" s="169" t="s">
        <v>360</v>
      </c>
      <c r="B28" s="169"/>
      <c r="C28" s="169" t="s">
        <v>417</v>
      </c>
      <c r="D28" s="169"/>
      <c r="E28" s="169"/>
    </row>
    <row r="31" spans="1:5" x14ac:dyDescent="0.25">
      <c r="A31" s="169" t="s">
        <v>419</v>
      </c>
      <c r="B31" s="169"/>
      <c r="C31" s="169" t="s">
        <v>420</v>
      </c>
      <c r="D31" s="169"/>
      <c r="E31" s="169"/>
    </row>
    <row r="33" spans="1:4" x14ac:dyDescent="0.25">
      <c r="B33" s="70"/>
      <c r="C33" s="70"/>
      <c r="D33" s="70"/>
    </row>
    <row r="34" spans="1:4" x14ac:dyDescent="0.25">
      <c r="A34" s="169" t="s">
        <v>421</v>
      </c>
      <c r="B34" s="169"/>
      <c r="C34" s="66"/>
      <c r="D34" s="66"/>
    </row>
    <row r="35" spans="1:4" x14ac:dyDescent="0.25">
      <c r="A35" s="141"/>
      <c r="B35" s="141"/>
      <c r="C35" s="66"/>
      <c r="D35" s="66"/>
    </row>
    <row r="36" spans="1:4" x14ac:dyDescent="0.25">
      <c r="A36" s="141"/>
      <c r="B36" s="141"/>
      <c r="C36" s="66"/>
      <c r="D36" s="66"/>
    </row>
    <row r="37" spans="1:4" x14ac:dyDescent="0.25">
      <c r="A37" s="141"/>
      <c r="B37" s="141"/>
      <c r="C37" s="66"/>
      <c r="D37" s="66"/>
    </row>
    <row r="38" spans="1:4" x14ac:dyDescent="0.25">
      <c r="A38" s="141"/>
      <c r="B38" s="141"/>
      <c r="C38" s="66"/>
      <c r="D38" s="66"/>
    </row>
    <row r="39" spans="1:4" x14ac:dyDescent="0.25">
      <c r="A39" s="141"/>
      <c r="B39" s="141"/>
      <c r="C39" s="66"/>
      <c r="D39" s="66"/>
    </row>
    <row r="40" spans="1:4" x14ac:dyDescent="0.25">
      <c r="A40" s="141"/>
      <c r="B40" s="141"/>
      <c r="C40" s="66"/>
      <c r="D40" s="66"/>
    </row>
    <row r="41" spans="1:4" x14ac:dyDescent="0.25">
      <c r="A41" s="141"/>
      <c r="B41" s="141"/>
      <c r="C41" s="66"/>
      <c r="D41" s="66"/>
    </row>
    <row r="42" spans="1:4" x14ac:dyDescent="0.25">
      <c r="A42" s="141"/>
      <c r="B42" s="141"/>
      <c r="C42" s="66"/>
      <c r="D42" s="66"/>
    </row>
    <row r="43" spans="1:4" x14ac:dyDescent="0.25">
      <c r="A43" s="141"/>
      <c r="B43" s="141"/>
      <c r="C43" s="66"/>
      <c r="D43" s="66"/>
    </row>
    <row r="44" spans="1:4" x14ac:dyDescent="0.25">
      <c r="A44" s="141"/>
      <c r="B44" s="141"/>
      <c r="C44" s="66"/>
      <c r="D44" s="66"/>
    </row>
    <row r="45" spans="1:4" x14ac:dyDescent="0.25">
      <c r="A45" s="141"/>
      <c r="B45" s="141"/>
      <c r="C45" s="66"/>
      <c r="D45" s="66"/>
    </row>
    <row r="46" spans="1:4" x14ac:dyDescent="0.25">
      <c r="A46" s="141"/>
      <c r="B46" s="141"/>
      <c r="C46" s="66"/>
      <c r="D46" s="66"/>
    </row>
    <row r="47" spans="1:4" x14ac:dyDescent="0.25">
      <c r="A47" s="141"/>
      <c r="B47" s="141"/>
      <c r="C47" s="66"/>
      <c r="D47" s="66"/>
    </row>
    <row r="48" spans="1:4" x14ac:dyDescent="0.25">
      <c r="A48" s="141"/>
      <c r="B48" s="141"/>
      <c r="C48" s="66"/>
      <c r="D48" s="66"/>
    </row>
    <row r="49" spans="1:5" x14ac:dyDescent="0.25">
      <c r="A49" s="141"/>
      <c r="B49" s="141"/>
      <c r="C49" s="66"/>
      <c r="D49" s="66"/>
    </row>
    <row r="50" spans="1:5" x14ac:dyDescent="0.25">
      <c r="A50" s="141"/>
      <c r="B50" s="141"/>
      <c r="C50" s="66"/>
      <c r="D50" s="66"/>
    </row>
    <row r="51" spans="1:5" ht="21" x14ac:dyDescent="0.35">
      <c r="A51" s="167" t="s">
        <v>242</v>
      </c>
      <c r="B51" s="167"/>
      <c r="C51" s="167"/>
      <c r="D51" s="167"/>
      <c r="E51" s="167"/>
    </row>
    <row r="52" spans="1:5" x14ac:dyDescent="0.25">
      <c r="A52" s="168" t="s">
        <v>307</v>
      </c>
      <c r="B52" s="168"/>
      <c r="C52" s="168"/>
      <c r="D52" s="168"/>
      <c r="E52" s="168"/>
    </row>
    <row r="53" spans="1:5" x14ac:dyDescent="0.25">
      <c r="A53" s="15"/>
    </row>
    <row r="54" spans="1:5" x14ac:dyDescent="0.25">
      <c r="A54" s="22" t="s">
        <v>456</v>
      </c>
    </row>
    <row r="55" spans="1:5" x14ac:dyDescent="0.25">
      <c r="A55" s="22" t="s">
        <v>457</v>
      </c>
    </row>
    <row r="56" spans="1:5" x14ac:dyDescent="0.25">
      <c r="A56" s="15"/>
    </row>
    <row r="57" spans="1:5" x14ac:dyDescent="0.25">
      <c r="A57" s="22" t="s">
        <v>416</v>
      </c>
      <c r="B57" s="22"/>
      <c r="C57" s="22"/>
      <c r="D57" s="22"/>
      <c r="E57" s="22"/>
    </row>
    <row r="59" spans="1:5" x14ac:dyDescent="0.25">
      <c r="A59" s="210" t="s">
        <v>307</v>
      </c>
      <c r="B59" s="210"/>
      <c r="C59" s="210"/>
      <c r="D59" s="210"/>
      <c r="E59" s="210"/>
    </row>
    <row r="60" spans="1:5" ht="15.75" x14ac:dyDescent="0.25">
      <c r="A60" s="156" t="s">
        <v>86</v>
      </c>
      <c r="B60" s="156" t="s">
        <v>308</v>
      </c>
      <c r="C60" s="156" t="s">
        <v>305</v>
      </c>
      <c r="D60" s="156" t="s">
        <v>306</v>
      </c>
      <c r="E60" s="156" t="s">
        <v>309</v>
      </c>
    </row>
    <row r="61" spans="1:5" ht="15.75" x14ac:dyDescent="0.25">
      <c r="A61" s="154" t="s">
        <v>310</v>
      </c>
      <c r="B61" s="78"/>
      <c r="C61" s="78"/>
      <c r="D61" s="78"/>
      <c r="E61" s="78"/>
    </row>
    <row r="62" spans="1:5" x14ac:dyDescent="0.25">
      <c r="A62" s="140" t="s">
        <v>311</v>
      </c>
      <c r="B62" s="124">
        <v>101578690.08</v>
      </c>
      <c r="C62" s="10"/>
      <c r="D62" s="10"/>
      <c r="E62" s="10">
        <v>101578690.08</v>
      </c>
    </row>
    <row r="63" spans="1:5" ht="30" x14ac:dyDescent="0.25">
      <c r="A63" s="140" t="s">
        <v>312</v>
      </c>
      <c r="B63" s="10">
        <v>44961168.159999996</v>
      </c>
      <c r="C63" s="10">
        <v>41239177.18</v>
      </c>
      <c r="D63" s="10">
        <v>0</v>
      </c>
      <c r="E63" s="10">
        <v>3721990.98</v>
      </c>
    </row>
    <row r="64" spans="1:5" ht="30" x14ac:dyDescent="0.25">
      <c r="A64" s="58" t="s">
        <v>313</v>
      </c>
      <c r="B64" s="10">
        <v>0</v>
      </c>
      <c r="C64" s="10">
        <v>0</v>
      </c>
      <c r="D64" s="10">
        <v>0</v>
      </c>
      <c r="E64" s="10">
        <v>0</v>
      </c>
    </row>
    <row r="65" spans="1:7" ht="30" x14ac:dyDescent="0.25">
      <c r="A65" s="58" t="s">
        <v>314</v>
      </c>
      <c r="B65" s="10">
        <v>0</v>
      </c>
      <c r="C65" s="10">
        <v>41239177.18</v>
      </c>
      <c r="D65" s="10">
        <v>41239177.18</v>
      </c>
      <c r="E65" s="10">
        <v>0</v>
      </c>
    </row>
    <row r="66" spans="1:7" x14ac:dyDescent="0.25">
      <c r="A66" s="58" t="s">
        <v>315</v>
      </c>
      <c r="B66" s="125">
        <v>56617521.920000002</v>
      </c>
      <c r="C66" s="10">
        <v>0</v>
      </c>
      <c r="D66" s="10">
        <v>41239177.18</v>
      </c>
      <c r="E66" s="125">
        <v>97856699.099999994</v>
      </c>
    </row>
    <row r="67" spans="1:7" ht="31.5" x14ac:dyDescent="0.25">
      <c r="A67" s="155" t="s">
        <v>316</v>
      </c>
      <c r="B67" s="1"/>
      <c r="C67" s="1"/>
      <c r="D67" s="1"/>
      <c r="E67" s="1"/>
    </row>
    <row r="68" spans="1:7" ht="30" x14ac:dyDescent="0.25">
      <c r="A68" s="52" t="s">
        <v>317</v>
      </c>
      <c r="B68" s="125">
        <v>104626310.87</v>
      </c>
      <c r="C68" s="10">
        <v>0</v>
      </c>
      <c r="D68" s="10">
        <v>0</v>
      </c>
      <c r="E68" s="125">
        <v>104626310.87</v>
      </c>
      <c r="G68" s="126"/>
    </row>
    <row r="69" spans="1:7" ht="30" x14ac:dyDescent="0.25">
      <c r="A69" s="52" t="s">
        <v>318</v>
      </c>
      <c r="B69" s="125">
        <v>33646137.869999997</v>
      </c>
      <c r="C69" s="125">
        <v>10009796.699999999</v>
      </c>
      <c r="D69" s="125">
        <v>23724634.350000001</v>
      </c>
      <c r="E69" s="125">
        <v>19931300.219999999</v>
      </c>
    </row>
    <row r="70" spans="1:7" ht="45" x14ac:dyDescent="0.25">
      <c r="A70" s="52" t="s">
        <v>319</v>
      </c>
      <c r="B70" s="125">
        <v>6035830.25</v>
      </c>
      <c r="C70" s="125">
        <v>8521284.6500000004</v>
      </c>
      <c r="D70" s="125">
        <v>10009796.699999999</v>
      </c>
      <c r="E70" s="125">
        <v>7524342.2999999998</v>
      </c>
    </row>
    <row r="71" spans="1:7" ht="30" x14ac:dyDescent="0.25">
      <c r="A71" s="52" t="s">
        <v>320</v>
      </c>
      <c r="B71" s="125">
        <v>26353267.899999999</v>
      </c>
      <c r="C71" s="125">
        <v>15203349.699999999</v>
      </c>
      <c r="D71" s="125">
        <v>26833395.629999999</v>
      </c>
      <c r="E71" s="125">
        <v>14723221.970000001</v>
      </c>
    </row>
    <row r="72" spans="1:7" ht="30" x14ac:dyDescent="0.25">
      <c r="A72" s="52" t="s">
        <v>321</v>
      </c>
      <c r="B72" s="10">
        <v>0</v>
      </c>
      <c r="C72" s="125">
        <v>26833395.629999999</v>
      </c>
      <c r="D72" s="125">
        <v>26833395.629999999</v>
      </c>
      <c r="E72" s="10">
        <v>0</v>
      </c>
    </row>
    <row r="73" spans="1:7" ht="30" x14ac:dyDescent="0.25">
      <c r="A73" s="52" t="s">
        <v>322</v>
      </c>
      <c r="B73" s="125">
        <v>1529766.92</v>
      </c>
      <c r="C73" s="125">
        <v>26833395.629999999</v>
      </c>
      <c r="D73" s="125">
        <v>27319860.390000001</v>
      </c>
      <c r="E73" s="125">
        <v>1043302.16</v>
      </c>
    </row>
    <row r="74" spans="1:7" ht="30" x14ac:dyDescent="0.25">
      <c r="A74" s="52" t="s">
        <v>323</v>
      </c>
      <c r="B74" s="125">
        <v>49132968.43</v>
      </c>
      <c r="C74" s="125">
        <v>27319860.390000001</v>
      </c>
      <c r="D74" s="125">
        <v>0</v>
      </c>
      <c r="E74" s="125">
        <v>76452828.819999993</v>
      </c>
    </row>
    <row r="75" spans="1:7" x14ac:dyDescent="0.25">
      <c r="B75" s="126"/>
      <c r="C75" s="126"/>
    </row>
    <row r="77" spans="1:7" ht="15.75" x14ac:dyDescent="0.25">
      <c r="A77" s="172" t="s">
        <v>358</v>
      </c>
      <c r="B77" s="172"/>
      <c r="C77" s="172"/>
      <c r="D77" s="172"/>
      <c r="E77" s="172"/>
    </row>
    <row r="78" spans="1:7" ht="15.75" x14ac:dyDescent="0.25">
      <c r="A78" s="173" t="s">
        <v>359</v>
      </c>
      <c r="B78" s="173"/>
      <c r="C78" s="173"/>
      <c r="D78" s="173"/>
      <c r="E78" s="173"/>
    </row>
    <row r="81" spans="1:5" x14ac:dyDescent="0.25">
      <c r="A81" s="169" t="s">
        <v>360</v>
      </c>
      <c r="B81" s="169"/>
      <c r="C81" s="169" t="s">
        <v>417</v>
      </c>
      <c r="D81" s="169"/>
      <c r="E81" s="169"/>
    </row>
    <row r="84" spans="1:5" x14ac:dyDescent="0.25">
      <c r="A84" s="169" t="s">
        <v>419</v>
      </c>
      <c r="B84" s="169"/>
      <c r="C84" s="169" t="s">
        <v>420</v>
      </c>
      <c r="D84" s="169"/>
      <c r="E84" s="169"/>
    </row>
    <row r="86" spans="1:5" x14ac:dyDescent="0.25">
      <c r="B86" s="70"/>
      <c r="C86" s="70"/>
      <c r="D86" s="70"/>
    </row>
    <row r="87" spans="1:5" x14ac:dyDescent="0.25">
      <c r="A87" s="169" t="s">
        <v>421</v>
      </c>
      <c r="B87" s="169"/>
      <c r="C87" s="66"/>
      <c r="D87" s="66"/>
    </row>
  </sheetData>
  <mergeCells count="22">
    <mergeCell ref="A1:E1"/>
    <mergeCell ref="A51:E51"/>
    <mergeCell ref="A52:E52"/>
    <mergeCell ref="A25:E25"/>
    <mergeCell ref="A28:B28"/>
    <mergeCell ref="C28:E28"/>
    <mergeCell ref="A2:E2"/>
    <mergeCell ref="A3:E3"/>
    <mergeCell ref="A4:E4"/>
    <mergeCell ref="A11:E11"/>
    <mergeCell ref="A24:E24"/>
    <mergeCell ref="A84:B84"/>
    <mergeCell ref="A87:B87"/>
    <mergeCell ref="C84:E84"/>
    <mergeCell ref="A31:B31"/>
    <mergeCell ref="C31:E31"/>
    <mergeCell ref="A34:B34"/>
    <mergeCell ref="A59:E59"/>
    <mergeCell ref="A77:E77"/>
    <mergeCell ref="A78:E78"/>
    <mergeCell ref="A81:B81"/>
    <mergeCell ref="C81:E81"/>
  </mergeCells>
  <pageMargins left="0.7" right="0.7" top="0.75" bottom="0.75" header="0.3" footer="0.3"/>
  <pageSetup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workbookViewId="0">
      <selection activeCell="I18" sqref="I18"/>
    </sheetView>
  </sheetViews>
  <sheetFormatPr baseColWidth="10" defaultRowHeight="15" x14ac:dyDescent="0.25"/>
  <cols>
    <col min="1" max="1" width="7.5703125" customWidth="1"/>
    <col min="2" max="2" width="36.140625" customWidth="1"/>
    <col min="3" max="4" width="34.28515625" customWidth="1"/>
  </cols>
  <sheetData>
    <row r="1" spans="2:3" ht="21" x14ac:dyDescent="0.35">
      <c r="B1" s="167" t="s">
        <v>242</v>
      </c>
      <c r="C1" s="167"/>
    </row>
    <row r="2" spans="2:3" x14ac:dyDescent="0.25">
      <c r="B2" s="166" t="s">
        <v>472</v>
      </c>
      <c r="C2" s="166"/>
    </row>
    <row r="3" spans="2:3" x14ac:dyDescent="0.25">
      <c r="B3" t="s">
        <v>475</v>
      </c>
    </row>
    <row r="5" spans="2:3" x14ac:dyDescent="0.25">
      <c r="B5" s="79" t="s">
        <v>16</v>
      </c>
      <c r="C5" s="79">
        <v>2016</v>
      </c>
    </row>
    <row r="6" spans="2:3" x14ac:dyDescent="0.25">
      <c r="B6" s="20" t="s">
        <v>119</v>
      </c>
      <c r="C6" s="44">
        <f>C7+C8+C9</f>
        <v>1821684.38</v>
      </c>
    </row>
    <row r="7" spans="2:3" x14ac:dyDescent="0.25">
      <c r="B7" s="1" t="s">
        <v>120</v>
      </c>
      <c r="C7" s="10">
        <v>1606213.52</v>
      </c>
    </row>
    <row r="8" spans="2:3" x14ac:dyDescent="0.25">
      <c r="B8" s="1" t="s">
        <v>121</v>
      </c>
      <c r="C8" s="10">
        <v>122308.64</v>
      </c>
    </row>
    <row r="9" spans="2:3" x14ac:dyDescent="0.25">
      <c r="B9" s="1" t="s">
        <v>122</v>
      </c>
      <c r="C9" s="10">
        <v>93162.22</v>
      </c>
    </row>
    <row r="10" spans="2:3" x14ac:dyDescent="0.25">
      <c r="B10" s="20" t="s">
        <v>123</v>
      </c>
      <c r="C10" s="46">
        <f>SUM(C11:C13)</f>
        <v>2766306.71</v>
      </c>
    </row>
    <row r="11" spans="2:3" x14ac:dyDescent="0.25">
      <c r="B11" s="1" t="s">
        <v>124</v>
      </c>
      <c r="C11" s="10">
        <v>2738215.93</v>
      </c>
    </row>
    <row r="12" spans="2:3" x14ac:dyDescent="0.25">
      <c r="B12" s="1" t="s">
        <v>125</v>
      </c>
      <c r="C12" s="10">
        <v>575.28</v>
      </c>
    </row>
    <row r="13" spans="2:3" x14ac:dyDescent="0.25">
      <c r="B13" s="1" t="s">
        <v>126</v>
      </c>
      <c r="C13" s="10">
        <v>27515.5</v>
      </c>
    </row>
    <row r="14" spans="2:3" x14ac:dyDescent="0.25">
      <c r="B14" s="47" t="s">
        <v>127</v>
      </c>
      <c r="C14" s="48">
        <f>SUM(C15:C16)</f>
        <v>2593.52</v>
      </c>
    </row>
    <row r="15" spans="2:3" x14ac:dyDescent="0.25">
      <c r="B15" s="1" t="s">
        <v>128</v>
      </c>
      <c r="C15" s="10">
        <v>0</v>
      </c>
    </row>
    <row r="16" spans="2:3" x14ac:dyDescent="0.25">
      <c r="B16" s="1" t="s">
        <v>129</v>
      </c>
      <c r="C16" s="10">
        <v>2593.52</v>
      </c>
    </row>
    <row r="17" spans="2:5" x14ac:dyDescent="0.25">
      <c r="B17" s="20" t="s">
        <v>130</v>
      </c>
      <c r="C17" s="46">
        <f>SUM(C18)</f>
        <v>131762.5</v>
      </c>
    </row>
    <row r="18" spans="2:5" x14ac:dyDescent="0.25">
      <c r="B18" s="1" t="s">
        <v>131</v>
      </c>
      <c r="C18" s="10">
        <v>131762.5</v>
      </c>
    </row>
    <row r="19" spans="2:5" x14ac:dyDescent="0.25">
      <c r="B19" s="20" t="s">
        <v>132</v>
      </c>
      <c r="C19" s="90">
        <f>SUM(C20:C21)</f>
        <v>20615579.899999999</v>
      </c>
      <c r="E19" s="64"/>
    </row>
    <row r="20" spans="2:5" x14ac:dyDescent="0.25">
      <c r="B20" s="1" t="s">
        <v>133</v>
      </c>
      <c r="C20" s="10">
        <v>20315579.899999999</v>
      </c>
    </row>
    <row r="21" spans="2:5" x14ac:dyDescent="0.25">
      <c r="B21" s="43" t="s">
        <v>134</v>
      </c>
      <c r="C21" s="10">
        <v>300000</v>
      </c>
    </row>
    <row r="22" spans="2:5" x14ac:dyDescent="0.25">
      <c r="B22" s="79" t="s">
        <v>39</v>
      </c>
      <c r="C22" s="28">
        <f>SUM(C19+C17+C14+C10+C6)</f>
        <v>25337927.009999998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"/>
  <sheetViews>
    <sheetView workbookViewId="0">
      <selection activeCell="I9" sqref="I9"/>
    </sheetView>
  </sheetViews>
  <sheetFormatPr baseColWidth="10" defaultRowHeight="15" x14ac:dyDescent="0.25"/>
  <cols>
    <col min="1" max="1" width="5.140625" customWidth="1"/>
    <col min="3" max="3" width="17.28515625" customWidth="1"/>
    <col min="4" max="4" width="19.28515625" customWidth="1"/>
    <col min="5" max="5" width="22.28515625" customWidth="1"/>
  </cols>
  <sheetData>
    <row r="5" spans="2:5" x14ac:dyDescent="0.25">
      <c r="B5" s="19" t="s">
        <v>229</v>
      </c>
      <c r="C5" s="80" t="s">
        <v>325</v>
      </c>
      <c r="D5" s="80" t="s">
        <v>326</v>
      </c>
      <c r="E5" s="80" t="s">
        <v>327</v>
      </c>
    </row>
    <row r="6" spans="2:5" x14ac:dyDescent="0.25">
      <c r="B6" s="1" t="s">
        <v>324</v>
      </c>
      <c r="C6" s="10">
        <v>30308487.690000001</v>
      </c>
      <c r="D6" s="10">
        <v>26894730.84</v>
      </c>
      <c r="E6" s="10">
        <v>3413756.85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ESF01</vt:lpstr>
      <vt:lpstr>ESF02</vt:lpstr>
      <vt:lpstr>EA01</vt:lpstr>
      <vt:lpstr>EVHP01</vt:lpstr>
      <vt:lpstr>EFE 01</vt:lpstr>
      <vt:lpstr>II notas de memoria </vt:lpstr>
      <vt:lpstr>notas adm punto 10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2016-10-24T20:45:38Z</cp:lastPrinted>
  <dcterms:created xsi:type="dcterms:W3CDTF">2015-10-23T20:47:47Z</dcterms:created>
  <dcterms:modified xsi:type="dcterms:W3CDTF">2017-07-07T17:00:14Z</dcterms:modified>
</cp:coreProperties>
</file>