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8370" activeTab="8"/>
  </bookViews>
  <sheets>
    <sheet name="ESF01" sheetId="1" r:id="rId1"/>
    <sheet name="ESF02" sheetId="2" r:id="rId2"/>
    <sheet name="ESF08" sheetId="9" r:id="rId3"/>
    <sheet name="EA01" sheetId="3" r:id="rId4"/>
    <sheet name="EVHP01" sheetId="4" r:id="rId5"/>
    <sheet name="EFE 01" sheetId="5" r:id="rId6"/>
    <sheet name="II notas de memoria " sheetId="6" r:id="rId7"/>
    <sheet name="notas adm punto 10" sheetId="7" r:id="rId8"/>
    <sheet name="Hoja1" sheetId="8" r:id="rId9"/>
  </sheets>
  <calcPr calcId="145621"/>
</workbook>
</file>

<file path=xl/calcChain.xml><?xml version="1.0" encoding="utf-8"?>
<calcChain xmlns="http://schemas.openxmlformats.org/spreadsheetml/2006/main">
  <c r="E601" i="8" l="1"/>
  <c r="E599" i="8"/>
  <c r="E596" i="8"/>
  <c r="E592" i="8"/>
  <c r="E590" i="8"/>
  <c r="E586" i="8"/>
  <c r="F548" i="8"/>
  <c r="E548" i="8"/>
  <c r="D548" i="8"/>
  <c r="C548" i="8"/>
  <c r="E495" i="8"/>
  <c r="E483" i="8" s="1"/>
  <c r="E473" i="8"/>
  <c r="E429" i="8"/>
  <c r="E420" i="8"/>
  <c r="E410" i="8"/>
  <c r="D410" i="8"/>
  <c r="F387" i="8"/>
  <c r="E387" i="8"/>
  <c r="F384" i="8"/>
  <c r="F393" i="8" s="1"/>
  <c r="E384" i="8"/>
  <c r="E393" i="8" s="1"/>
  <c r="E376" i="8"/>
  <c r="F363" i="8"/>
  <c r="D363" i="8"/>
  <c r="F332" i="8"/>
  <c r="E332" i="8"/>
  <c r="F319" i="8"/>
  <c r="E319" i="8"/>
  <c r="F317" i="8"/>
  <c r="E317" i="8"/>
  <c r="F310" i="8"/>
  <c r="E310" i="8"/>
  <c r="F300" i="8"/>
  <c r="E300" i="8"/>
  <c r="F292" i="8"/>
  <c r="E292" i="8"/>
  <c r="F287" i="8"/>
  <c r="E287" i="8"/>
  <c r="E286" i="8" s="1"/>
  <c r="F286" i="8"/>
  <c r="F279" i="8"/>
  <c r="E279" i="8"/>
  <c r="F259" i="8"/>
  <c r="E259" i="8"/>
  <c r="F257" i="8"/>
  <c r="E257" i="8"/>
  <c r="F254" i="8"/>
  <c r="E254" i="8"/>
  <c r="F250" i="8"/>
  <c r="E250" i="8"/>
  <c r="F248" i="8"/>
  <c r="E248" i="8"/>
  <c r="F244" i="8"/>
  <c r="E244" i="8"/>
  <c r="F232" i="8"/>
  <c r="D232" i="8"/>
  <c r="C232" i="8"/>
  <c r="E231" i="8"/>
  <c r="E230" i="8"/>
  <c r="E229" i="8"/>
  <c r="E228" i="8"/>
  <c r="E227" i="8"/>
  <c r="E226" i="8"/>
  <c r="E225" i="8"/>
  <c r="E224" i="8"/>
  <c r="E223" i="8"/>
  <c r="E222" i="8"/>
  <c r="E221" i="8"/>
  <c r="F217" i="8"/>
  <c r="D217" i="8"/>
  <c r="C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F174" i="8"/>
  <c r="E174" i="8"/>
  <c r="F159" i="8"/>
  <c r="E159" i="8"/>
  <c r="F152" i="8"/>
  <c r="E152" i="8"/>
  <c r="F145" i="8"/>
  <c r="E145" i="8"/>
  <c r="F114" i="8"/>
  <c r="F66" i="8"/>
  <c r="E66" i="8"/>
  <c r="G48" i="8"/>
  <c r="E48" i="8"/>
  <c r="E217" i="8" l="1"/>
  <c r="E232" i="8"/>
  <c r="E418" i="8"/>
  <c r="E175" i="8"/>
  <c r="E262" i="8"/>
  <c r="F262" i="8"/>
  <c r="E604" i="8"/>
  <c r="E233" i="8"/>
  <c r="C12" i="7"/>
  <c r="E14" i="6"/>
  <c r="D14" i="6"/>
  <c r="C14" i="6"/>
  <c r="B14" i="6"/>
  <c r="E16" i="4"/>
  <c r="C16" i="4"/>
  <c r="D100" i="5"/>
  <c r="D88" i="5" s="1"/>
  <c r="F67" i="2" l="1"/>
  <c r="E84" i="3" l="1"/>
  <c r="D84" i="3"/>
  <c r="F16" i="9" l="1"/>
  <c r="F33" i="9"/>
  <c r="F34" i="9"/>
  <c r="F35" i="9"/>
  <c r="F36" i="9"/>
  <c r="F37" i="9"/>
  <c r="F38" i="9"/>
  <c r="F39" i="9"/>
  <c r="F40" i="9"/>
  <c r="F41" i="9"/>
  <c r="F42" i="9"/>
  <c r="F32" i="9"/>
  <c r="E43" i="9"/>
  <c r="F11" i="9"/>
  <c r="F12" i="9"/>
  <c r="F13" i="9"/>
  <c r="F14" i="9"/>
  <c r="F15" i="9"/>
  <c r="F17" i="9"/>
  <c r="F18" i="9"/>
  <c r="F19" i="9"/>
  <c r="F20" i="9"/>
  <c r="F21" i="9"/>
  <c r="F22" i="9"/>
  <c r="F23" i="9"/>
  <c r="F24" i="9"/>
  <c r="F25" i="9"/>
  <c r="F26" i="9"/>
  <c r="F27" i="9"/>
  <c r="F10" i="9"/>
  <c r="E28" i="9"/>
  <c r="G43" i="9"/>
  <c r="D43" i="9"/>
  <c r="F43" i="9" s="1"/>
  <c r="G28" i="9"/>
  <c r="D28" i="9"/>
  <c r="F28" i="9" s="1"/>
  <c r="F44" i="9" l="1"/>
  <c r="G47" i="1"/>
  <c r="D34" i="5" l="1"/>
  <c r="D29" i="4"/>
  <c r="D24" i="3" l="1"/>
  <c r="D22" i="3"/>
  <c r="D19" i="3"/>
  <c r="D13" i="3"/>
  <c r="D15" i="3"/>
  <c r="E9" i="3"/>
  <c r="E13" i="3"/>
  <c r="E15" i="3"/>
  <c r="E19" i="3"/>
  <c r="E22" i="3"/>
  <c r="E24" i="3"/>
  <c r="C23" i="7" l="1"/>
  <c r="C21" i="7"/>
  <c r="C18" i="7"/>
  <c r="C14" i="7"/>
  <c r="C8" i="7"/>
  <c r="C26" i="7" l="1"/>
  <c r="D78" i="5"/>
  <c r="D9" i="3" l="1"/>
  <c r="D27" i="3" s="1"/>
  <c r="E75" i="3" l="1"/>
  <c r="E82" i="3"/>
  <c r="D82" i="3"/>
  <c r="D75" i="3"/>
  <c r="E65" i="3"/>
  <c r="D65" i="3"/>
  <c r="E57" i="3"/>
  <c r="D57" i="3"/>
  <c r="E52" i="3"/>
  <c r="D52" i="3"/>
  <c r="D51" i="3" s="1"/>
  <c r="E27" i="3"/>
  <c r="E51" i="3" l="1"/>
  <c r="D40" i="4"/>
  <c r="E44" i="3" l="1"/>
  <c r="D44" i="3"/>
  <c r="F127" i="2" l="1"/>
  <c r="F98" i="2"/>
  <c r="E98" i="2"/>
  <c r="F19" i="2"/>
  <c r="E19" i="2"/>
  <c r="E47" i="1" l="1"/>
  <c r="D25" i="5" l="1"/>
  <c r="D23" i="5" s="1"/>
  <c r="D15" i="5"/>
  <c r="C15" i="5"/>
  <c r="E40" i="4"/>
  <c r="E37" i="4"/>
  <c r="D37" i="4"/>
  <c r="D46" i="4" s="1"/>
  <c r="E97" i="3"/>
  <c r="D97" i="3"/>
  <c r="E46" i="4" l="1"/>
  <c r="E127" i="2"/>
  <c r="F112" i="2"/>
  <c r="E112" i="2"/>
  <c r="F105" i="2" l="1"/>
  <c r="E105" i="2"/>
  <c r="E128" i="2" s="1"/>
</calcChain>
</file>

<file path=xl/sharedStrings.xml><?xml version="1.0" encoding="utf-8"?>
<sst xmlns="http://schemas.openxmlformats.org/spreadsheetml/2006/main" count="1316" uniqueCount="478">
  <si>
    <t>RECURSOS FISCALES</t>
  </si>
  <si>
    <t>FOPADEM 2015</t>
  </si>
  <si>
    <t>PARTICIPACIONES FISCALES</t>
  </si>
  <si>
    <t>RESERVA</t>
  </si>
  <si>
    <t>ISR PARTICIPABLE</t>
  </si>
  <si>
    <t>FORTAMUN 2015</t>
  </si>
  <si>
    <t>FAISM 2015</t>
  </si>
  <si>
    <t>FID 2015</t>
  </si>
  <si>
    <t>INFRAESTRUCTURA 2013</t>
  </si>
  <si>
    <t>SECRETARIA DE ECONOMIA</t>
  </si>
  <si>
    <t>FONDO DE FORTALECIMIENTO</t>
  </si>
  <si>
    <t>BECAS NIÑOS</t>
  </si>
  <si>
    <t xml:space="preserve">INFRAESTRUCTURA </t>
  </si>
  <si>
    <t xml:space="preserve">FOPADEM </t>
  </si>
  <si>
    <t xml:space="preserve">TOTAL </t>
  </si>
  <si>
    <t xml:space="preserve">CUENTA </t>
  </si>
  <si>
    <t xml:space="preserve">CONCEPTO </t>
  </si>
  <si>
    <t xml:space="preserve">TIPO </t>
  </si>
  <si>
    <t xml:space="preserve">Efectivo y Equivalentes </t>
  </si>
  <si>
    <t>Fondos Fijos de Caja</t>
  </si>
  <si>
    <t>Bancos Moneda Nacional/Cts. Bancarias</t>
  </si>
  <si>
    <t>Depositos en Garantía</t>
  </si>
  <si>
    <t>Otras Cuentas</t>
  </si>
  <si>
    <t>(pesos)</t>
  </si>
  <si>
    <t xml:space="preserve">SUMA </t>
  </si>
  <si>
    <t xml:space="preserve">ESF 01 </t>
  </si>
  <si>
    <t xml:space="preserve">ACTIVO </t>
  </si>
  <si>
    <t>El Municipio no cuenta con inversiones a largo plazo, las inversiones financieras</t>
  </si>
  <si>
    <t>son con vencimiento a 1 día y se integran de la siguiente forma:</t>
  </si>
  <si>
    <t xml:space="preserve">VENCIMIENTO </t>
  </si>
  <si>
    <t xml:space="preserve">Gastos a comprobar- empleados </t>
  </si>
  <si>
    <t xml:space="preserve">Prestamos a empleados </t>
  </si>
  <si>
    <t>Menor a 365 días</t>
  </si>
  <si>
    <t>Menor a 90 días</t>
  </si>
  <si>
    <t xml:space="preserve">Credito al salario </t>
  </si>
  <si>
    <t>Ejercicios anteriores</t>
  </si>
  <si>
    <t xml:space="preserve">Otros Deudores </t>
  </si>
  <si>
    <t>Cuentas por Cobrar ejercicio  2007</t>
  </si>
  <si>
    <t xml:space="preserve">Subsidio al empleo </t>
  </si>
  <si>
    <t>SUMAS</t>
  </si>
  <si>
    <t xml:space="preserve">Deudores diversos </t>
  </si>
  <si>
    <t xml:space="preserve">proveedores por adquisición de bienes y prestación de servicios a corto plazo. </t>
  </si>
  <si>
    <t xml:space="preserve">Esta nota no aplica para  el  Municipio ya que no cuenta con  pagos por anticipo a </t>
  </si>
  <si>
    <t xml:space="preserve">Esta nota no aplica  para el Municipio ya que no realiza  ningún proceso de transformación </t>
  </si>
  <si>
    <t xml:space="preserve">y/o elaboración de bienes. </t>
  </si>
  <si>
    <t xml:space="preserve">Almacen de adquisiciones </t>
  </si>
  <si>
    <t xml:space="preserve">Almacenes </t>
  </si>
  <si>
    <t xml:space="preserve">ESF 02.-  Derechos a recibir y equivalentes </t>
  </si>
  <si>
    <t xml:space="preserve">ESF 03.- Derechos a Recibir de Bienes o Servicios </t>
  </si>
  <si>
    <t xml:space="preserve">ESF 04.- Bienes Disponibles para su Transformación o Consumo </t>
  </si>
  <si>
    <t xml:space="preserve">ESF 05.- Bienes Disponibles para su consumo dentro de la Cuenta de Almacén </t>
  </si>
  <si>
    <t xml:space="preserve">ESF 06.- Inversiones Financieras </t>
  </si>
  <si>
    <t xml:space="preserve">Esta Nota no aplica al Municipio ya que no tiene inversiones financieras, solo </t>
  </si>
  <si>
    <t xml:space="preserve">maneja inversiones con vencimiento a 1 día de plazo. </t>
  </si>
  <si>
    <t xml:space="preserve">Inversiones Financieras a largo plazo </t>
  </si>
  <si>
    <t>FIDEICOMISOS</t>
  </si>
  <si>
    <t>Inversiones Financieras a largo plazo</t>
  </si>
  <si>
    <t xml:space="preserve">INVERSIONES FINANCIERAS </t>
  </si>
  <si>
    <t xml:space="preserve">ESF 07.- Inversiones Finacieras </t>
  </si>
  <si>
    <t xml:space="preserve">ESF 08.- Bienes Muebles e Inmuebles </t>
  </si>
  <si>
    <t xml:space="preserve">Bienes Muebles </t>
  </si>
  <si>
    <t xml:space="preserve">Muebles de oficina </t>
  </si>
  <si>
    <t xml:space="preserve">Equipo de Computo </t>
  </si>
  <si>
    <t>Otros Mobiliarios y E. de Admón.</t>
  </si>
  <si>
    <t xml:space="preserve">Otros equipos de transporte </t>
  </si>
  <si>
    <t xml:space="preserve">Equipo de defensa y seguridad </t>
  </si>
  <si>
    <t>Herramientas y maquinas</t>
  </si>
  <si>
    <t xml:space="preserve">SUMAS </t>
  </si>
  <si>
    <t xml:space="preserve">Bienes Inmuebles </t>
  </si>
  <si>
    <t xml:space="preserve">Terrenos </t>
  </si>
  <si>
    <t xml:space="preserve">Edificios no residenciales </t>
  </si>
  <si>
    <t xml:space="preserve">Edificacion no habitacional </t>
  </si>
  <si>
    <t>Otras Construcciones de Ingenieria</t>
  </si>
  <si>
    <t xml:space="preserve">Edificación habitacional </t>
  </si>
  <si>
    <t xml:space="preserve">ESF 09.- Bienes Intangibles </t>
  </si>
  <si>
    <t>Esta Nota no aplica  para el Municipio, ya que no cuenta con registro de activo intangible</t>
  </si>
  <si>
    <t xml:space="preserve">en las cuenta aplicables. </t>
  </si>
  <si>
    <t>ESF 10.-  Estimaciones y deterioros</t>
  </si>
  <si>
    <t xml:space="preserve">ESF 11.- Otros Activos </t>
  </si>
  <si>
    <t>Esta Nota no aplica para el Municipio, ya que no cuenta con registros en las cuentas</t>
  </si>
  <si>
    <t xml:space="preserve">aplicables. </t>
  </si>
  <si>
    <t>PASIVO</t>
  </si>
  <si>
    <t>PASIVO CIRCULANTE</t>
  </si>
  <si>
    <t>ESF 12.- Cuentas por pagar a corto plazo</t>
  </si>
  <si>
    <t>CUENTA</t>
  </si>
  <si>
    <t>Las cuentas por pagar a corto plazo, se refieren a montos pendientes de liquidar a</t>
  </si>
  <si>
    <t>Prestadores de Servicios y  Proveedores  de Bienes,  en las actividades que realiza</t>
  </si>
  <si>
    <t xml:space="preserve">el Municipio para el desarrollo de sus funciones, retenciones que derivan de servicios </t>
  </si>
  <si>
    <t xml:space="preserve">personales y prestadores de servicios, transferencias por concepto de apoyo a </t>
  </si>
  <si>
    <t xml:space="preserve">dependencias externas y otras cuentas por pagar registradas de ejercicios anteriores. </t>
  </si>
  <si>
    <t>VENCIMIENTO</t>
  </si>
  <si>
    <t>FACTIBILIDAD</t>
  </si>
  <si>
    <t>Servicios Personales- Prest. Serv.</t>
  </si>
  <si>
    <t>Menor a 90</t>
  </si>
  <si>
    <t xml:space="preserve">Proveedores por pagar </t>
  </si>
  <si>
    <t>Contratistas prestadores de serv.</t>
  </si>
  <si>
    <t xml:space="preserve">Transferencias otorgadas </t>
  </si>
  <si>
    <t>Otras cuentas por pagar registradas</t>
  </si>
  <si>
    <t xml:space="preserve">ESF 13.- Recursos de Fondos de Bienes a Terceros </t>
  </si>
  <si>
    <t xml:space="preserve">Esta Nota no aplica para el Municipio, ya que no cuenta con registros en las cuentas </t>
  </si>
  <si>
    <t>Porción a Corto plazo de la Deuda</t>
  </si>
  <si>
    <t>Pública a largo plazo</t>
  </si>
  <si>
    <t xml:space="preserve">Otros pasivos a corto plazo </t>
  </si>
  <si>
    <t xml:space="preserve">Otros pasivos de ingresos por </t>
  </si>
  <si>
    <t xml:space="preserve">clasificar </t>
  </si>
  <si>
    <t xml:space="preserve">Deuda pública  a largo plazo </t>
  </si>
  <si>
    <t>Prestamo  por pagar</t>
  </si>
  <si>
    <t>120 MESES</t>
  </si>
  <si>
    <t>%</t>
  </si>
  <si>
    <t xml:space="preserve">Cuentas por pagar a largo Plazo </t>
  </si>
  <si>
    <t>ESF 14.- Pasivos Diferidos y Otros</t>
  </si>
  <si>
    <t xml:space="preserve">El importe de pasivo diferido  corresponde a  Ingresos por Clasificar </t>
  </si>
  <si>
    <t>NATURALEZA</t>
  </si>
  <si>
    <t xml:space="preserve">NATURALEZA </t>
  </si>
  <si>
    <t xml:space="preserve">Impuestos </t>
  </si>
  <si>
    <t xml:space="preserve">Impuestos sobre el patrimonio </t>
  </si>
  <si>
    <t>Accesoriosde impuestos</t>
  </si>
  <si>
    <t xml:space="preserve">Otros impuestos </t>
  </si>
  <si>
    <t xml:space="preserve">Derechos </t>
  </si>
  <si>
    <t>Derechos por prestación de serv.</t>
  </si>
  <si>
    <t xml:space="preserve">Accesorios de derechos </t>
  </si>
  <si>
    <t xml:space="preserve">Otros derechos </t>
  </si>
  <si>
    <t xml:space="preserve">Productos </t>
  </si>
  <si>
    <t>Derivados del uso y aprovecham</t>
  </si>
  <si>
    <t>de bienes no sujetos a regimen</t>
  </si>
  <si>
    <t xml:space="preserve">Aprovechamientos </t>
  </si>
  <si>
    <t xml:space="preserve">Otros aprovechamientos </t>
  </si>
  <si>
    <t xml:space="preserve">Participaciones y Aportaciones </t>
  </si>
  <si>
    <t>Participaciones</t>
  </si>
  <si>
    <t xml:space="preserve">Aportaciones </t>
  </si>
  <si>
    <t xml:space="preserve">FEDERALES </t>
  </si>
  <si>
    <t>EA 01.- Ingresos de Gestión</t>
  </si>
  <si>
    <t xml:space="preserve">EA 02.- Otros ingresos </t>
  </si>
  <si>
    <t>Servicios Personales</t>
  </si>
  <si>
    <t>EA 03.- Gastos y Otras Perdidas</t>
  </si>
  <si>
    <t xml:space="preserve">De acuerdo a lo establecido en el Manual de Contabilidad Gubernamental en sus notas al </t>
  </si>
  <si>
    <t xml:space="preserve">Estado de Actividades, los gastos que representan el 10 % ó mas del total de los gastos, se </t>
  </si>
  <si>
    <t>describen de la siguiente forma:</t>
  </si>
  <si>
    <t>Seguridad Social</t>
  </si>
  <si>
    <t xml:space="preserve">Remuneraciones al personal de carácter permanente </t>
  </si>
  <si>
    <t xml:space="preserve">Percepciones al personal de carácter permanente </t>
  </si>
  <si>
    <t xml:space="preserve">Remuneraciones adicionales y especiales </t>
  </si>
  <si>
    <t>Otras prestaciones sociales y economicas</t>
  </si>
  <si>
    <t xml:space="preserve">Prestaciones al personal de carácter permanente, de acuerdo a disposiciones de ley . </t>
  </si>
  <si>
    <t>Materiales y Suministros</t>
  </si>
  <si>
    <t>Alimentos y Utensilios</t>
  </si>
  <si>
    <t xml:space="preserve">Materiales y Art. Construcción </t>
  </si>
  <si>
    <t xml:space="preserve">Productos quimicos, Farmaceuticos y de laboratorio </t>
  </si>
  <si>
    <t xml:space="preserve">Combustibles, Lubricantes y aditivos </t>
  </si>
  <si>
    <t xml:space="preserve">Vestuarios, Blancos, Prendas de protección y articulos deportivos </t>
  </si>
  <si>
    <t xml:space="preserve">Herramientas, Refacciones y accesorios menores </t>
  </si>
  <si>
    <t xml:space="preserve">Materiales de Administración </t>
  </si>
  <si>
    <t>Gasto para la reparación y mantenimiento de oficinas publicas</t>
  </si>
  <si>
    <t>Gasto para dar mantenimiento a unidades y consumo de combustible para cumplimiento  de servicios publicos y función administrativa.</t>
  </si>
  <si>
    <t>Gasto para  mantenimiento de Unidades para el desempeño de sus funciones.</t>
  </si>
  <si>
    <t xml:space="preserve">Gasto para cumplimiento al personal que labora en diferentes dependencias del municipio </t>
  </si>
  <si>
    <t xml:space="preserve">Percepciones adicionales y especiales al personal </t>
  </si>
  <si>
    <t xml:space="preserve">Prestaciones de ley al personal que labora de carácter permanente </t>
  </si>
  <si>
    <t>Gasto para el buen funcionamiento y desempeño  de las actividades administrativas.</t>
  </si>
  <si>
    <t>Gasto para atención de personal que visita a nuestro municipio y personal que labora.</t>
  </si>
  <si>
    <t xml:space="preserve">Gasto para el buen funcionamiento en  las actividades de limpieza de las distintas dependencias. </t>
  </si>
  <si>
    <t xml:space="preserve">Servicios Generales </t>
  </si>
  <si>
    <t>Servicios Basicos</t>
  </si>
  <si>
    <t xml:space="preserve">Servicios de Arrendamiento </t>
  </si>
  <si>
    <t xml:space="preserve">Servicios Profesionales </t>
  </si>
  <si>
    <t>Servicios Financieros, Bancarios</t>
  </si>
  <si>
    <t>Servicios de Instalación, reparación</t>
  </si>
  <si>
    <t xml:space="preserve">Servicios de Comunicación social </t>
  </si>
  <si>
    <t xml:space="preserve">Servicios de Traslado </t>
  </si>
  <si>
    <t>Servicios Oficiales</t>
  </si>
  <si>
    <t>Pago por arrendamiento de copiadoras y maquinarias para el desempeño de funciones en las diferentes dependencias.</t>
  </si>
  <si>
    <t>Pago por concepto de asesorias externas y capacitaciones al personal.</t>
  </si>
  <si>
    <t>Pago por compra de seguros a unidades de los deptos. De Seguridad Pública y función municipal.</t>
  </si>
  <si>
    <t xml:space="preserve">Gastos de Reparación y servicio de mantenimiento, reposición de fondo revolvente </t>
  </si>
  <si>
    <t xml:space="preserve">Gastos de publicidad y comunicación social. </t>
  </si>
  <si>
    <t xml:space="preserve">Gastos por comisión conferida para cumplimiento de las funciones, viaticos al personal que labora en las diferentes dependencias. </t>
  </si>
  <si>
    <t>Pago de impuestos sobre la nomina de personal, pago de placas y tenecias de vehiculos de las diferentes dependencias del municipio.</t>
  </si>
  <si>
    <t>Gastos originados en eventos oficiales y culturales  del municipio.</t>
  </si>
  <si>
    <t xml:space="preserve">Pago por consumo de CFE, TELMEX y Servicio Postal Mexicano </t>
  </si>
  <si>
    <t>Transferencias, asignaciones, subsidios y otras ayudas</t>
  </si>
  <si>
    <t>Subsidios</t>
  </si>
  <si>
    <t>Ayudas sociales a personas</t>
  </si>
  <si>
    <t>Becas</t>
  </si>
  <si>
    <t>Pensiones</t>
  </si>
  <si>
    <t xml:space="preserve">Jubilaciones </t>
  </si>
  <si>
    <t xml:space="preserve">Apoyos para traslado a personas de escasos recursos, asociaciones etc. </t>
  </si>
  <si>
    <t xml:space="preserve">Capacitaciones al personal que brinda la Auditoria Superior del Edo. </t>
  </si>
  <si>
    <t>Apoyo y aportaciones que se hacen al sindicato de burocratas municipales</t>
  </si>
  <si>
    <t xml:space="preserve">Gasto efectuado en el pago de pensiones y jubilaciones al personal </t>
  </si>
  <si>
    <t>Gasto por subsidios al Contribuyente</t>
  </si>
  <si>
    <t>Intereses y comisiones</t>
  </si>
  <si>
    <t xml:space="preserve">Intereses de la Deuda interna </t>
  </si>
  <si>
    <t>5  GASTOS Y OTRAS PERDIDAS</t>
  </si>
  <si>
    <t>EXPLICACION</t>
  </si>
  <si>
    <t xml:space="preserve">Percepciones por concepto de pago al personal que labora, prestaciones sociales y economicas de acuerdo a disposiciones legales. </t>
  </si>
  <si>
    <t>Servicios Básicos</t>
  </si>
  <si>
    <t>Pago por consumo de energía electrica de oficinas municipales, alumbrado público, servicio de TELMEX de las distintas dependencias y servicio postal pata el cumplimiento de las obligaciones</t>
  </si>
  <si>
    <t>Tributarios</t>
  </si>
  <si>
    <t>No tributarios</t>
  </si>
  <si>
    <t>Gastos de Funcionamiento</t>
  </si>
  <si>
    <t>Los Gastos de Funcionamiento se describen de la siguiente forma:</t>
  </si>
  <si>
    <t xml:space="preserve">EA 04.-    4  Ingresos y Otros Beneficios y  5 Gastos y Otras perdidas </t>
  </si>
  <si>
    <t>4 Ingresos y Otros Beneficios</t>
  </si>
  <si>
    <t>Ahorro / Desahorro del ejercicio</t>
  </si>
  <si>
    <t xml:space="preserve">Se informa el total de Ingresos recaudados y el total de gastos originados en el </t>
  </si>
  <si>
    <t>funcionamiento, obteniendo un ahorro en el ejercicio, representado como sigue.</t>
  </si>
  <si>
    <t>5 Gastos y Otras Perdidas</t>
  </si>
  <si>
    <t>a ) NOTAS DE DESGLOSE</t>
  </si>
  <si>
    <t xml:space="preserve">II) NOTAS AL ESTADO DE ACTIVIDADES </t>
  </si>
  <si>
    <t>I) NOTAS AL ESTADO DE SITUACION FINANCIERA</t>
  </si>
  <si>
    <t>III) NOTAS AL ESTADO DE VARIACION EN LA HACIENDA PUBLICA</t>
  </si>
  <si>
    <t>EVHP 01 .- Patrimonio Contribuido</t>
  </si>
  <si>
    <t xml:space="preserve">EVHP 02.- Patrimonio Generado </t>
  </si>
  <si>
    <t>PROCEDENCIA</t>
  </si>
  <si>
    <t>Resultado del Ejercicio (Ahorro/desahorro)</t>
  </si>
  <si>
    <t>IV) NOTAS AL ESTADO DE FLUJO DE EFECTIVO</t>
  </si>
  <si>
    <t>EFE 01.- Efectivo y Equivalentes</t>
  </si>
  <si>
    <t>Efectivo en Bancos - Tesorería</t>
  </si>
  <si>
    <t>Efectivo en Bancos_ Dependencias</t>
  </si>
  <si>
    <t>Inversiones Temporales</t>
  </si>
  <si>
    <t xml:space="preserve">Deposito de fondos de terceros </t>
  </si>
  <si>
    <t xml:space="preserve">EFE 02.- Bienes Muebles e Inmuebles </t>
  </si>
  <si>
    <t xml:space="preserve">EFE 03.- Conciliación  de los Flujos de Efectivo Netos de las Actividades de Operación y la </t>
  </si>
  <si>
    <t>Cuenta de Ahorro/Desahorro antes de Rubros Extraordinarios</t>
  </si>
  <si>
    <t>CONCEPTO</t>
  </si>
  <si>
    <t>Depreciaciones</t>
  </si>
  <si>
    <t>Amortizaciones</t>
  </si>
  <si>
    <t>Incremento en las provisiones</t>
  </si>
  <si>
    <t>Incremento en Inversiones</t>
  </si>
  <si>
    <t>Incremento en cuentas por cobrar</t>
  </si>
  <si>
    <t xml:space="preserve">Movimientos de Partidas que no afectan al efectivo </t>
  </si>
  <si>
    <t>Ahorro/Desahorro antes de rubros extraordinarios</t>
  </si>
  <si>
    <t>Partidas Extraordinarias</t>
  </si>
  <si>
    <t>V) CONCILIACIÓN ENTRE LOS INGRESOS PRESUPUESTARIOS Y CONTABLES, ASI COMO ENTRE</t>
  </si>
  <si>
    <t>LOS EGRESOS PRESUPUESTARIOS Y LOS GASTOS CONTABLES.</t>
  </si>
  <si>
    <t>Ingresos Presupuestarios y Contables.</t>
  </si>
  <si>
    <t>La Conciliación se presenta de acuerdo a los formatos de Conciliación entre los</t>
  </si>
  <si>
    <t>Municipio de San Juan de Sabinas</t>
  </si>
  <si>
    <t>Conciliación entre los Ingresos Presupuestarios y Contables</t>
  </si>
  <si>
    <t>1.- Ingresos Presupuestarios</t>
  </si>
  <si>
    <t>(  pesos )</t>
  </si>
  <si>
    <t>2.- Mas Ingresos Contables no            presupuestarios</t>
  </si>
  <si>
    <t>Otros ingresos y beneficios varios</t>
  </si>
  <si>
    <t>Otros ingresos contables no presupuestarios</t>
  </si>
  <si>
    <t xml:space="preserve">3.- Menos  ingresos presupuestarios no contables </t>
  </si>
  <si>
    <t xml:space="preserve">Productos de capital </t>
  </si>
  <si>
    <t xml:space="preserve">Ingresos derivados de financiamiento </t>
  </si>
  <si>
    <t>Otros ingresos presupuestarios</t>
  </si>
  <si>
    <t>4.- Ingresos Contables</t>
  </si>
  <si>
    <t>egresos Presupuestarios y Contables.</t>
  </si>
  <si>
    <t>Conciliación entre los Egresos Presupuestarios y Gastos  Contables</t>
  </si>
  <si>
    <t xml:space="preserve">2.- Menos egresos presupuestario no contables </t>
  </si>
  <si>
    <t>3.- Mas Gastos contables no presupuestarios</t>
  </si>
  <si>
    <t xml:space="preserve">4.- Total de Gasto Contable </t>
  </si>
  <si>
    <t>II.- NOTAS DE MEMORIA</t>
  </si>
  <si>
    <t xml:space="preserve">       (Cuentas de orden) </t>
  </si>
  <si>
    <t>SALDO INICIAL</t>
  </si>
  <si>
    <t>SALDO FINAL</t>
  </si>
  <si>
    <t>En este rubro el Patrimonio Contribuido no registro movimientos.</t>
  </si>
  <si>
    <t xml:space="preserve">Aportaciones al Patrimonio </t>
  </si>
  <si>
    <t xml:space="preserve">Ingresos </t>
  </si>
  <si>
    <t xml:space="preserve">Ingresos de gestión </t>
  </si>
  <si>
    <t xml:space="preserve">Participaciones y aportaciones </t>
  </si>
  <si>
    <t xml:space="preserve">Egresos </t>
  </si>
  <si>
    <t xml:space="preserve">Gastos de funcionamiento </t>
  </si>
  <si>
    <t>Transferencias, asignaciones</t>
  </si>
  <si>
    <t>Ahorro/desahorro</t>
  </si>
  <si>
    <t>Intereses, comisiones y otros gastos de la deuda pública</t>
  </si>
  <si>
    <t xml:space="preserve">En el rubro de Resultados del Ejercicio, con base en el ejercicio anterior se registra un </t>
  </si>
  <si>
    <t>Recursos que modifican al Patrimonio Generado (ejercicios anteriores)</t>
  </si>
  <si>
    <t>incremento que nos da como resultado un Ahorro, detallado de la siguiente forma:</t>
  </si>
  <si>
    <t>No se registro ninguna aportación al capital, por lo que no se modifica el</t>
  </si>
  <si>
    <t xml:space="preserve">Patrimonio Contribuido. </t>
  </si>
  <si>
    <t xml:space="preserve">Fondos fijos de caja </t>
  </si>
  <si>
    <t xml:space="preserve">BIENES MUEBLES </t>
  </si>
  <si>
    <t xml:space="preserve">Muebles de oficina y estanteria </t>
  </si>
  <si>
    <t xml:space="preserve">Esta Nota detalla las adquisiciones con su monto global,  las cuales se ejercieron con </t>
  </si>
  <si>
    <t>recursos propios y federales de acuerdo a las reglas de operación.</t>
  </si>
  <si>
    <t xml:space="preserve">Otras prestaciones sociales </t>
  </si>
  <si>
    <t xml:space="preserve">Maeriales de construcción </t>
  </si>
  <si>
    <t>Combustibles y lubricantes</t>
  </si>
  <si>
    <t>Vestuarios Blancos y prendas</t>
  </si>
  <si>
    <t xml:space="preserve">Herramientas, refacciones y accesorios </t>
  </si>
  <si>
    <t xml:space="preserve">Servicios Basicos </t>
  </si>
  <si>
    <t>Servicios de arrendamiento</t>
  </si>
  <si>
    <t xml:space="preserve">Servicios de instalación </t>
  </si>
  <si>
    <t xml:space="preserve">Servicios de traslado y viaticos </t>
  </si>
  <si>
    <t>Servicios oficiales</t>
  </si>
  <si>
    <t xml:space="preserve">Otros servicios generales </t>
  </si>
  <si>
    <t xml:space="preserve">Pensiones y jubilaciones </t>
  </si>
  <si>
    <t xml:space="preserve">Mobiliario y equipo  de administración </t>
  </si>
  <si>
    <t>Maquinaria, Otros  equipos y herram.</t>
  </si>
  <si>
    <t>Obra publica en bienes de dominio</t>
  </si>
  <si>
    <t>Obra publica en bienes propios</t>
  </si>
  <si>
    <t>1.- Total de Egresos Presupuestarios</t>
  </si>
  <si>
    <t>Impuestos, derechos, productos</t>
  </si>
  <si>
    <t xml:space="preserve">Cuentas de Orden contables y Presupuestales </t>
  </si>
  <si>
    <t xml:space="preserve">CUENTAS DE ORDEN CONTABLES </t>
  </si>
  <si>
    <t>CARGOS</t>
  </si>
  <si>
    <t>ABONOS</t>
  </si>
  <si>
    <t xml:space="preserve">CUENTAS DE ORDEN PRESUPUESTALES </t>
  </si>
  <si>
    <t xml:space="preserve">SALDO INICIAL </t>
  </si>
  <si>
    <t xml:space="preserve">SALDO FINAL </t>
  </si>
  <si>
    <t xml:space="preserve">8.1 LEY DE INGRESOS </t>
  </si>
  <si>
    <t xml:space="preserve">8.1.1 Ley de ingresos estimada </t>
  </si>
  <si>
    <t xml:space="preserve">8.1.2 Ley de ingresos por ejecutar </t>
  </si>
  <si>
    <t xml:space="preserve">8.1.3 Modificaciones a la ley de ingresos </t>
  </si>
  <si>
    <t xml:space="preserve">8.1.4 Ley de ingresos devengada </t>
  </si>
  <si>
    <t xml:space="preserve">8.1.5 Ley de ingresos recaudada </t>
  </si>
  <si>
    <t xml:space="preserve">8.2 PRESUPUESTO DE EGRESOS </t>
  </si>
  <si>
    <t xml:space="preserve">8.2.1 Presupuesto de egresos aprobado </t>
  </si>
  <si>
    <t>8.2.2.Presupuesto de egresos por ejercer</t>
  </si>
  <si>
    <t xml:space="preserve">8.2.3 Modificaciones al Presupuesto de egresos aprobado </t>
  </si>
  <si>
    <t>8.2.4 Presupuesto de egresos comprometido</t>
  </si>
  <si>
    <t xml:space="preserve">8.2.5 Prespuesto de egresos devengado </t>
  </si>
  <si>
    <t xml:space="preserve">8.2.6 Presupuesto de egresos ejercido </t>
  </si>
  <si>
    <t>8.2.7 Prespuesto de egresos pagado</t>
  </si>
  <si>
    <t>Mobiliario y equipo de administración</t>
  </si>
  <si>
    <t xml:space="preserve">Maquinaria otros equipos y herramientas </t>
  </si>
  <si>
    <t>Activos Intangibles</t>
  </si>
  <si>
    <t>Obra Publica en bienes propios</t>
  </si>
  <si>
    <t xml:space="preserve">Amortización de la deuda </t>
  </si>
  <si>
    <t xml:space="preserve">Acciones u participaciones de capital </t>
  </si>
  <si>
    <t>PRODUCTIVA</t>
  </si>
  <si>
    <t>Cargos registrados por bancos</t>
  </si>
  <si>
    <t>Otros muebles de oficina</t>
  </si>
  <si>
    <t>Equipos y aparatos audiovisuales</t>
  </si>
  <si>
    <t>Aparatos deportivos</t>
  </si>
  <si>
    <t>Otros Mobiliarios y equipo educacional</t>
  </si>
  <si>
    <t xml:space="preserve">Automoviles y Camiones </t>
  </si>
  <si>
    <t xml:space="preserve">Carrocerias y remolques </t>
  </si>
  <si>
    <t xml:space="preserve">Maquinaria y equipo industrial </t>
  </si>
  <si>
    <t xml:space="preserve">Maquinaria y equipo de construccion </t>
  </si>
  <si>
    <t xml:space="preserve">Sistemas de aire acondicionado </t>
  </si>
  <si>
    <t>Equipo de Comunicación</t>
  </si>
  <si>
    <t xml:space="preserve">Equipo de generación electrica </t>
  </si>
  <si>
    <t>Bienes Artísticos, culturales</t>
  </si>
  <si>
    <t>Inversión Pública</t>
  </si>
  <si>
    <t>Construcción de vías de comunicación</t>
  </si>
  <si>
    <t xml:space="preserve">Equipo de computo y tecnologia </t>
  </si>
  <si>
    <t xml:space="preserve">Otros gastos </t>
  </si>
  <si>
    <t>Otros gastos contables no presupuestales</t>
  </si>
  <si>
    <t>Banobras crédito 11268-10772</t>
  </si>
  <si>
    <t xml:space="preserve">Contribuciones de mejoras </t>
  </si>
  <si>
    <t>Resultados de ejercicios anteriores</t>
  </si>
  <si>
    <t xml:space="preserve">Cambios por errores contables </t>
  </si>
  <si>
    <t>Contrato de jubilaciones sindicalizados</t>
  </si>
  <si>
    <t xml:space="preserve">Jubilaciones en contratos sindicalizados </t>
  </si>
  <si>
    <t>“Bajo protesta de decir verdad, declaramos que los Estados Financieros y</t>
  </si>
  <si>
    <t>y sus notas, son razonablemente correctos y son responsabilidad del emisor "</t>
  </si>
  <si>
    <t xml:space="preserve">LIC. CESAR ALFONSO GUTIERREZ SALINAS </t>
  </si>
  <si>
    <t xml:space="preserve">CTA. </t>
  </si>
  <si>
    <t xml:space="preserve">EFECTIVO Y EQUIVALENTES </t>
  </si>
  <si>
    <t>CB0083</t>
  </si>
  <si>
    <t xml:space="preserve">PARTICIPACIONES FISCALES </t>
  </si>
  <si>
    <t>CB0086</t>
  </si>
  <si>
    <t xml:space="preserve">RECURSOS FISCALES </t>
  </si>
  <si>
    <t>CB0090</t>
  </si>
  <si>
    <t>CB0091</t>
  </si>
  <si>
    <t>CB0093</t>
  </si>
  <si>
    <t>CB0096</t>
  </si>
  <si>
    <t>CB0097</t>
  </si>
  <si>
    <t>FONDO FORTALECIMIENTO</t>
  </si>
  <si>
    <t>CB0098</t>
  </si>
  <si>
    <t>FONDO INFRA.DEPORTIVA (FID)</t>
  </si>
  <si>
    <t>CB0099</t>
  </si>
  <si>
    <t>CB0101</t>
  </si>
  <si>
    <t>FAISM  2015</t>
  </si>
  <si>
    <t>CB0103</t>
  </si>
  <si>
    <t>CB0104</t>
  </si>
  <si>
    <t>RECURSOS PROPIOS</t>
  </si>
  <si>
    <t>CB0105</t>
  </si>
  <si>
    <t xml:space="preserve">RESERVA AGUINALDO </t>
  </si>
  <si>
    <t>CB0106</t>
  </si>
  <si>
    <t xml:space="preserve">RED MOVER MEXICO </t>
  </si>
  <si>
    <t>CB0107</t>
  </si>
  <si>
    <t>FORTALECIMIENTO</t>
  </si>
  <si>
    <t>CB0108</t>
  </si>
  <si>
    <t>FAISM  2016</t>
  </si>
  <si>
    <t>CB0109</t>
  </si>
  <si>
    <t>INFRAESTRUCTURA  2016</t>
  </si>
  <si>
    <t>CB0111</t>
  </si>
  <si>
    <t>FONDO PFTPG 2016</t>
  </si>
  <si>
    <t>CB0112</t>
  </si>
  <si>
    <t>RECURSOS PROPIOS (A.PUB.)</t>
  </si>
  <si>
    <t>CB0075</t>
  </si>
  <si>
    <t>CB0079</t>
  </si>
  <si>
    <t>CB0080</t>
  </si>
  <si>
    <t xml:space="preserve">CUENTA RESERVA </t>
  </si>
  <si>
    <t>CB0081</t>
  </si>
  <si>
    <t>INFRAESTRUCTURA 2014</t>
  </si>
  <si>
    <t>CB0094</t>
  </si>
  <si>
    <t>CB0095</t>
  </si>
  <si>
    <t>La Cuenta de Deudores diversos esta representada por gastos a comprobar de viaticos y</t>
  </si>
  <si>
    <t>Prestamos a empleados.</t>
  </si>
  <si>
    <t>Esta Nota no aplica al Municipio ya que la base de datos no registra  fideicomisos</t>
  </si>
  <si>
    <t>Resultado del ejercicio (ahorro/desahorro)</t>
  </si>
  <si>
    <t xml:space="preserve">Rectificaciones de resultados de ej. anteriores </t>
  </si>
  <si>
    <t xml:space="preserve">Efectivo y equivalentes al inicio del ejercicio </t>
  </si>
  <si>
    <t>Efectivo y equivalentes al final del ejercicio</t>
  </si>
  <si>
    <t>Otros mobiliarios y equipo de admon.</t>
  </si>
  <si>
    <t xml:space="preserve">ADQUISICIONES DE BIENES MUEBLES E INMUEBLES </t>
  </si>
  <si>
    <t xml:space="preserve">BIENES INMUEBLES INFRAESTRUCTURA Y CONST. PROCESO </t>
  </si>
  <si>
    <t xml:space="preserve">Flujo de efectivo de las actividades de inversión </t>
  </si>
  <si>
    <t>Obra Publica en bienes de dominio</t>
  </si>
  <si>
    <t xml:space="preserve">C.P. JUAN A. AVILES ALEJANDRO </t>
  </si>
  <si>
    <t>LIC. CESAR A. GUTIERREZ SALINAS</t>
  </si>
  <si>
    <t xml:space="preserve">PROFR. VIRGILIO NIETO LOPEZ </t>
  </si>
  <si>
    <t xml:space="preserve">LIC. JESUS JAVIER SAENZ MENCHACA </t>
  </si>
  <si>
    <t xml:space="preserve">C. KARINA YANET RIOS ORNELAS </t>
  </si>
  <si>
    <t>CB0110</t>
  </si>
  <si>
    <t>FONDOS MINEROS</t>
  </si>
  <si>
    <t>CB0113</t>
  </si>
  <si>
    <t>PROGR. FORTA. FINANCIERO</t>
  </si>
  <si>
    <t xml:space="preserve">Edificacion no hab. En proceso </t>
  </si>
  <si>
    <t>Construcción de obras para el abastecimiento  de agua</t>
  </si>
  <si>
    <t>División de terrenos y const.</t>
  </si>
  <si>
    <t xml:space="preserve">Pasivo pago jubilados </t>
  </si>
  <si>
    <t xml:space="preserve">Interes y Comisiones </t>
  </si>
  <si>
    <t>90 días</t>
  </si>
  <si>
    <t xml:space="preserve">Cambios en  PolÍticas Contables </t>
  </si>
  <si>
    <t xml:space="preserve">CAMBIOS </t>
  </si>
  <si>
    <t xml:space="preserve">Equipos y aparatos audiovisuales </t>
  </si>
  <si>
    <t xml:space="preserve">Automoviles y camiones </t>
  </si>
  <si>
    <t xml:space="preserve">Herramientas y máquinas-herramienta </t>
  </si>
  <si>
    <t>Mobiliario y Equipo Eduacional  y Rec.</t>
  </si>
  <si>
    <t xml:space="preserve">Vehiculos y equipo de transporte </t>
  </si>
  <si>
    <t xml:space="preserve">CUENTA PÚBLICA 2016 </t>
  </si>
  <si>
    <t>DEPRECIACION ACUMULADA 2016</t>
  </si>
  <si>
    <t>IMPORTE TOTAL 2016</t>
  </si>
  <si>
    <t>ESTADO DE BIEN</t>
  </si>
  <si>
    <t>TOTAL BIEN DEPRECIADO 2016</t>
  </si>
  <si>
    <t xml:space="preserve">TOTAL BIENES MUEBLES E INMUEBLES DEPRECIADOS AL 31 DIC. 2016 </t>
  </si>
  <si>
    <t>Retenciones empleados</t>
  </si>
  <si>
    <t>R. fiscales I.S.R. - Retención IVA</t>
  </si>
  <si>
    <t>R. de Obra Pública IVC</t>
  </si>
  <si>
    <t xml:space="preserve">Dev. De ingresos por pagar </t>
  </si>
  <si>
    <t xml:space="preserve">TOTAL PASIVO </t>
  </si>
  <si>
    <t xml:space="preserve">El monto de depreciación del ejercicio y la acumulada, los parámetros de Estimación de Vida </t>
  </si>
  <si>
    <t xml:space="preserve">Util de todos los bienes fueron calculados en base a lo aprobado por el Consejo Nacional de </t>
  </si>
  <si>
    <t>Armonización Contable. (CONAC)</t>
  </si>
  <si>
    <t xml:space="preserve">UTILIZABLE </t>
  </si>
  <si>
    <t>°</t>
  </si>
  <si>
    <t xml:space="preserve">Otros Gastos y Pérdidas Extraordinarias </t>
  </si>
  <si>
    <t xml:space="preserve">Depreciación de Bienes Muebles </t>
  </si>
  <si>
    <t>Ayudas Sociales a instituciones</t>
  </si>
  <si>
    <t>Construcción  en Bienes no Capitalizable</t>
  </si>
  <si>
    <t xml:space="preserve">Depreciación de Bienes Inmuebles </t>
  </si>
  <si>
    <t xml:space="preserve">Depreciación acumuladas de muebles de oficina y estanteria </t>
  </si>
  <si>
    <t>Depreciación acumulada de equipo de computo y de tec. de inf.</t>
  </si>
  <si>
    <t>Depreciación acumulada de equipo y aparatos audiovisulaes</t>
  </si>
  <si>
    <t xml:space="preserve">Depreciación acumulada de automoviles y camiones </t>
  </si>
  <si>
    <t xml:space="preserve">Depreciación acumulada de maquinaria y equipo de contruccion </t>
  </si>
  <si>
    <t xml:space="preserve">Depreciación acumulada de sistemas de aire acondicionado, </t>
  </si>
  <si>
    <t>Depreciación acumulada de equipos de generacion electrica</t>
  </si>
  <si>
    <t>Depreciación acumulada de herramientas y maquinas-herramienta</t>
  </si>
  <si>
    <t xml:space="preserve">DEPRECIACIONES </t>
  </si>
  <si>
    <t xml:space="preserve">IMPORTE </t>
  </si>
  <si>
    <t xml:space="preserve">En el ejercicio fiscal 2016 el Municipio no registra importe en su base de datos </t>
  </si>
  <si>
    <t xml:space="preserve">Edificios no habitacionales </t>
  </si>
  <si>
    <t xml:space="preserve">Infraestructura de carreteras </t>
  </si>
  <si>
    <t xml:space="preserve">Infraestructura electrica </t>
  </si>
  <si>
    <t>Construcción de Obras para el abastacimiento de agua, petroleo, gas, elect.</t>
  </si>
  <si>
    <t xml:space="preserve">Divisón de terrenos  y construcción de obras </t>
  </si>
  <si>
    <t xml:space="preserve">Construcción de Vias de la Comunicación en proceso </t>
  </si>
  <si>
    <t xml:space="preserve">Otras construcciones de ingenieria civil u obra pesada en proceso </t>
  </si>
  <si>
    <t xml:space="preserve">Edificacion no habitacional en proceso </t>
  </si>
  <si>
    <t xml:space="preserve">Sistemas de aire acondicionado, calefacción y de refirgeración indsutrial y comercial </t>
  </si>
  <si>
    <t xml:space="preserve">Equipo de generación electrica, aparatos y accesorios electricos </t>
  </si>
  <si>
    <t>Correspondientes del 01 de Enero al 31 de Diciembre  de 2016</t>
  </si>
  <si>
    <t xml:space="preserve">Estimaciones, Depreciaciones, Deterioros </t>
  </si>
  <si>
    <t xml:space="preserve">Actualización a la Hacienda Publica </t>
  </si>
  <si>
    <t xml:space="preserve">Otros  gAstos </t>
  </si>
  <si>
    <t xml:space="preserve">CARGO </t>
  </si>
  <si>
    <t xml:space="preserve">ABONO </t>
  </si>
  <si>
    <t>Esta Nota registra información de correspondiente del 01 de Enero al 31 de Diciembre  del ejercicio fiscal 2016</t>
  </si>
  <si>
    <t>MUNICIPIO DE SAN JUAN DE SABINAS</t>
  </si>
  <si>
    <t>DEL 1 DE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</si>
</sst>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44" fontId="2" fillId="3" borderId="1" xfId="1" applyFont="1" applyFill="1" applyBorder="1"/>
    <xf numFmtId="0" fontId="2" fillId="0" borderId="0" xfId="0" applyFont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9" fontId="0" fillId="0" borderId="3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/>
    <xf numFmtId="0" fontId="0" fillId="0" borderId="6" xfId="0" applyFill="1" applyBorder="1"/>
    <xf numFmtId="44" fontId="2" fillId="0" borderId="5" xfId="0" applyNumberFormat="1" applyFont="1" applyFill="1" applyBorder="1"/>
    <xf numFmtId="0" fontId="0" fillId="0" borderId="0" xfId="0" applyFill="1"/>
    <xf numFmtId="0" fontId="7" fillId="0" borderId="0" xfId="0" applyFont="1" applyAlignment="1">
      <alignment horizontal="center"/>
    </xf>
    <xf numFmtId="44" fontId="2" fillId="2" borderId="1" xfId="1" applyFont="1" applyFill="1" applyBorder="1"/>
    <xf numFmtId="0" fontId="0" fillId="0" borderId="1" xfId="0" applyFont="1" applyBorder="1"/>
    <xf numFmtId="44" fontId="2" fillId="0" borderId="1" xfId="1" applyFont="1" applyBorder="1"/>
    <xf numFmtId="0" fontId="8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Border="1"/>
    <xf numFmtId="0" fontId="7" fillId="2" borderId="1" xfId="0" applyFont="1" applyFill="1" applyBorder="1" applyAlignment="1">
      <alignment horizontal="center"/>
    </xf>
    <xf numFmtId="44" fontId="0" fillId="0" borderId="0" xfId="1" applyFo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/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44" fontId="0" fillId="0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1" xfId="0" applyFont="1" applyFill="1" applyBorder="1"/>
    <xf numFmtId="4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Fill="1" applyBorder="1"/>
    <xf numFmtId="0" fontId="2" fillId="0" borderId="1" xfId="0" applyFont="1" applyBorder="1" applyAlignment="1">
      <alignment wrapText="1"/>
    </xf>
    <xf numFmtId="44" fontId="0" fillId="0" borderId="7" xfId="1" applyFont="1" applyFill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3" fillId="0" borderId="0" xfId="0" applyFont="1"/>
    <xf numFmtId="44" fontId="14" fillId="0" borderId="1" xfId="1" applyFont="1" applyFill="1" applyBorder="1" applyAlignment="1">
      <alignment horizontal="center"/>
    </xf>
    <xf numFmtId="44" fontId="15" fillId="0" borderId="1" xfId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4" fontId="1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4" fontId="14" fillId="3" borderId="1" xfId="1" applyFont="1" applyFill="1" applyBorder="1"/>
    <xf numFmtId="0" fontId="14" fillId="3" borderId="1" xfId="0" applyFont="1" applyFill="1" applyBorder="1"/>
    <xf numFmtId="44" fontId="14" fillId="0" borderId="1" xfId="1" applyFont="1" applyFill="1" applyBorder="1"/>
    <xf numFmtId="0" fontId="14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44" fontId="2" fillId="0" borderId="3" xfId="1" applyFont="1" applyFill="1" applyBorder="1" applyAlignment="1"/>
    <xf numFmtId="44" fontId="5" fillId="0" borderId="1" xfId="1" applyFont="1" applyBorder="1"/>
    <xf numFmtId="8" fontId="0" fillId="0" borderId="1" xfId="1" applyNumberFormat="1" applyFont="1" applyBorder="1"/>
    <xf numFmtId="8" fontId="0" fillId="0" borderId="0" xfId="0" applyNumberFormat="1"/>
    <xf numFmtId="0" fontId="0" fillId="0" borderId="8" xfId="0" applyBorder="1"/>
    <xf numFmtId="8" fontId="4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44" fontId="0" fillId="0" borderId="0" xfId="1" applyFont="1" applyFill="1" applyBorder="1"/>
    <xf numFmtId="0" fontId="5" fillId="0" borderId="1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13" fillId="0" borderId="0" xfId="1" applyFont="1"/>
    <xf numFmtId="44" fontId="14" fillId="3" borderId="1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right" vertical="center"/>
    </xf>
    <xf numFmtId="44" fontId="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/>
    <xf numFmtId="0" fontId="10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4" fontId="10" fillId="0" borderId="1" xfId="1" applyFont="1" applyFill="1" applyBorder="1"/>
    <xf numFmtId="44" fontId="10" fillId="0" borderId="1" xfId="1" applyFont="1" applyBorder="1"/>
    <xf numFmtId="44" fontId="17" fillId="2" borderId="1" xfId="1" applyFont="1" applyFill="1" applyBorder="1"/>
    <xf numFmtId="0" fontId="10" fillId="0" borderId="1" xfId="0" applyFont="1" applyBorder="1" applyAlignment="1">
      <alignment wrapText="1"/>
    </xf>
    <xf numFmtId="0" fontId="17" fillId="2" borderId="1" xfId="0" applyFont="1" applyFill="1" applyBorder="1"/>
    <xf numFmtId="0" fontId="17" fillId="2" borderId="2" xfId="0" applyFont="1" applyFill="1" applyBorder="1" applyAlignment="1">
      <alignment horizontal="center"/>
    </xf>
    <xf numFmtId="44" fontId="17" fillId="2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44" fontId="17" fillId="0" borderId="9" xfId="0" applyNumberFormat="1" applyFont="1" applyBorder="1"/>
    <xf numFmtId="44" fontId="2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0" fontId="18" fillId="0" borderId="0" xfId="0" applyFont="1" applyFill="1"/>
    <xf numFmtId="0" fontId="0" fillId="0" borderId="0" xfId="0" applyFont="1" applyFill="1"/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vertical="top"/>
    </xf>
    <xf numFmtId="0" fontId="16" fillId="0" borderId="0" xfId="0" applyFont="1" applyFill="1"/>
    <xf numFmtId="0" fontId="2" fillId="0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" xfId="0" applyFont="1" applyFill="1" applyBorder="1"/>
    <xf numFmtId="0" fontId="5" fillId="0" borderId="10" xfId="0" applyFont="1" applyFill="1" applyBorder="1"/>
    <xf numFmtId="0" fontId="0" fillId="0" borderId="0" xfId="0" applyFill="1" applyAlignment="1"/>
    <xf numFmtId="0" fontId="0" fillId="0" borderId="11" xfId="0" applyBorder="1" applyAlignment="1"/>
    <xf numFmtId="0" fontId="0" fillId="0" borderId="8" xfId="0" applyBorder="1" applyAlignment="1"/>
    <xf numFmtId="0" fontId="0" fillId="0" borderId="1" xfId="0" applyFont="1" applyBorder="1" applyAlignment="1">
      <alignment wrapText="1"/>
    </xf>
    <xf numFmtId="44" fontId="1" fillId="0" borderId="1" xfId="1" applyFont="1" applyBorder="1"/>
    <xf numFmtId="0" fontId="2" fillId="0" borderId="1" xfId="0" applyFont="1" applyFill="1" applyBorder="1" applyAlignment="1">
      <alignment horizontal="center"/>
    </xf>
    <xf numFmtId="44" fontId="2" fillId="0" borderId="0" xfId="1" applyFont="1" applyFill="1" applyBorder="1"/>
    <xf numFmtId="0" fontId="0" fillId="0" borderId="0" xfId="0" applyFill="1" applyBorder="1"/>
    <xf numFmtId="0" fontId="0" fillId="0" borderId="0" xfId="0" applyFont="1" applyFill="1" applyBorder="1"/>
    <xf numFmtId="44" fontId="1" fillId="0" borderId="1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4" fontId="0" fillId="0" borderId="0" xfId="0" applyNumberFormat="1" applyFill="1"/>
    <xf numFmtId="44" fontId="0" fillId="0" borderId="3" xfId="1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3" xfId="0" applyFont="1" applyFill="1" applyBorder="1" applyAlignment="1"/>
    <xf numFmtId="0" fontId="2" fillId="2" borderId="1" xfId="0" applyFont="1" applyFill="1" applyBorder="1" applyAlignment="1"/>
    <xf numFmtId="0" fontId="0" fillId="0" borderId="1" xfId="0" applyFont="1" applyFill="1" applyBorder="1" applyAlignment="1"/>
    <xf numFmtId="44" fontId="0" fillId="0" borderId="1" xfId="1" applyFont="1" applyFill="1" applyBorder="1" applyAlignment="1"/>
    <xf numFmtId="44" fontId="2" fillId="2" borderId="3" xfId="0" applyNumberFormat="1" applyFont="1" applyFill="1" applyBorder="1" applyAlignment="1"/>
    <xf numFmtId="44" fontId="2" fillId="2" borderId="3" xfId="1" applyFont="1" applyFill="1" applyBorder="1" applyAlignment="1"/>
    <xf numFmtId="44" fontId="2" fillId="2" borderId="1" xfId="1" applyFont="1" applyFill="1" applyBorder="1" applyAlignment="1"/>
    <xf numFmtId="8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8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H2"/>
    </sheetView>
  </sheetViews>
  <sheetFormatPr baseColWidth="10" defaultRowHeight="15" x14ac:dyDescent="0.25"/>
  <cols>
    <col min="1" max="1" width="2.140625" customWidth="1"/>
    <col min="2" max="2" width="8" customWidth="1"/>
    <col min="3" max="3" width="27.85546875" hidden="1" customWidth="1"/>
    <col min="4" max="4" width="31.28515625" customWidth="1"/>
    <col min="5" max="5" width="15" style="119" customWidth="1"/>
    <col min="6" max="6" width="11.42578125" style="89" hidden="1" customWidth="1"/>
    <col min="7" max="7" width="15.7109375" style="119" customWidth="1"/>
  </cols>
  <sheetData>
    <row r="1" spans="1:8" ht="15.75" x14ac:dyDescent="0.25">
      <c r="A1" s="193" t="s">
        <v>476</v>
      </c>
      <c r="B1" s="193"/>
      <c r="C1" s="193"/>
      <c r="D1" s="193"/>
      <c r="E1" s="193"/>
      <c r="F1" s="193"/>
      <c r="G1" s="193"/>
      <c r="H1" s="193"/>
    </row>
    <row r="2" spans="1:8" ht="15.75" x14ac:dyDescent="0.25">
      <c r="A2" s="193" t="s">
        <v>477</v>
      </c>
      <c r="B2" s="193"/>
      <c r="C2" s="193"/>
      <c r="D2" s="193"/>
      <c r="E2" s="193"/>
      <c r="F2" s="193"/>
      <c r="G2" s="193"/>
      <c r="H2" s="193"/>
    </row>
    <row r="3" spans="1:8" x14ac:dyDescent="0.25">
      <c r="A3" s="194" t="s">
        <v>207</v>
      </c>
      <c r="B3" s="194"/>
      <c r="C3" s="194"/>
      <c r="D3" s="194"/>
      <c r="E3" s="194"/>
      <c r="F3" s="194"/>
      <c r="G3" s="194"/>
      <c r="H3" s="194"/>
    </row>
    <row r="4" spans="1:8" ht="18.75" x14ac:dyDescent="0.3">
      <c r="A4" s="197" t="s">
        <v>427</v>
      </c>
      <c r="B4" s="197"/>
      <c r="C4" s="197"/>
      <c r="D4" s="197"/>
      <c r="E4" s="197"/>
      <c r="F4" s="197"/>
      <c r="G4" s="197"/>
      <c r="H4" s="197"/>
    </row>
    <row r="5" spans="1:8" ht="15.75" x14ac:dyDescent="0.25">
      <c r="A5" s="193" t="s">
        <v>209</v>
      </c>
      <c r="B5" s="193"/>
      <c r="C5" s="193"/>
      <c r="D5" s="193"/>
      <c r="E5" s="193"/>
      <c r="F5" s="193"/>
      <c r="G5" s="193"/>
      <c r="H5" s="193"/>
    </row>
    <row r="7" spans="1:8" ht="18.75" x14ac:dyDescent="0.3">
      <c r="B7" s="78" t="s">
        <v>26</v>
      </c>
    </row>
    <row r="9" spans="1:8" x14ac:dyDescent="0.25">
      <c r="B9" s="15" t="s">
        <v>25</v>
      </c>
      <c r="C9" s="15"/>
      <c r="D9" s="15" t="s">
        <v>18</v>
      </c>
    </row>
    <row r="11" spans="1:8" x14ac:dyDescent="0.25">
      <c r="D11" t="s">
        <v>27</v>
      </c>
    </row>
    <row r="12" spans="1:8" x14ac:dyDescent="0.25">
      <c r="D12" t="s">
        <v>28</v>
      </c>
    </row>
    <row r="14" spans="1:8" ht="15.75" x14ac:dyDescent="0.25">
      <c r="B14" s="87"/>
      <c r="C14" s="87" t="s">
        <v>16</v>
      </c>
      <c r="D14" s="87" t="s">
        <v>15</v>
      </c>
      <c r="E14" s="120">
        <v>2016</v>
      </c>
      <c r="F14" s="97"/>
      <c r="G14" s="120">
        <v>2015</v>
      </c>
      <c r="H14" s="87" t="s">
        <v>17</v>
      </c>
    </row>
    <row r="15" spans="1:8" x14ac:dyDescent="0.25">
      <c r="B15" s="3" t="s">
        <v>351</v>
      </c>
      <c r="C15" s="3"/>
      <c r="D15" s="3" t="s">
        <v>352</v>
      </c>
      <c r="E15" s="120" t="s">
        <v>23</v>
      </c>
      <c r="F15" s="97"/>
      <c r="G15" s="120" t="s">
        <v>23</v>
      </c>
      <c r="H15" s="3"/>
    </row>
    <row r="16" spans="1:8" x14ac:dyDescent="0.25">
      <c r="B16" s="11"/>
      <c r="C16" s="11"/>
      <c r="D16" s="12" t="s">
        <v>19</v>
      </c>
      <c r="E16" s="90">
        <v>14024.75</v>
      </c>
      <c r="F16" s="98"/>
      <c r="G16" s="90">
        <v>16817.060000000001</v>
      </c>
      <c r="H16" s="11"/>
    </row>
    <row r="17" spans="2:10" x14ac:dyDescent="0.25">
      <c r="B17" s="11"/>
      <c r="C17" s="11"/>
      <c r="D17" s="12" t="s">
        <v>20</v>
      </c>
      <c r="E17" s="90"/>
      <c r="F17" s="99"/>
      <c r="G17" s="90"/>
      <c r="H17" s="11"/>
    </row>
    <row r="18" spans="2:10" x14ac:dyDescent="0.25">
      <c r="B18" s="92" t="s">
        <v>386</v>
      </c>
      <c r="C18" s="93" t="s">
        <v>0</v>
      </c>
      <c r="D18" s="93" t="s">
        <v>356</v>
      </c>
      <c r="E18" s="195">
        <v>0</v>
      </c>
      <c r="F18" s="195"/>
      <c r="G18" s="94">
        <v>0</v>
      </c>
      <c r="H18" s="79"/>
    </row>
    <row r="19" spans="2:10" x14ac:dyDescent="0.25">
      <c r="B19" s="92" t="s">
        <v>358</v>
      </c>
      <c r="C19" s="93" t="s">
        <v>1</v>
      </c>
      <c r="D19" s="93" t="s">
        <v>13</v>
      </c>
      <c r="E19" s="195">
        <v>0</v>
      </c>
      <c r="F19" s="195"/>
      <c r="G19" s="94">
        <v>0</v>
      </c>
      <c r="H19" s="79"/>
    </row>
    <row r="20" spans="2:10" x14ac:dyDescent="0.25">
      <c r="B20" s="92" t="s">
        <v>355</v>
      </c>
      <c r="C20" s="93" t="s">
        <v>0</v>
      </c>
      <c r="D20" s="93" t="s">
        <v>356</v>
      </c>
      <c r="E20" s="195">
        <v>12555.97</v>
      </c>
      <c r="F20" s="195"/>
      <c r="G20" s="94">
        <v>0</v>
      </c>
      <c r="H20" s="79"/>
    </row>
    <row r="21" spans="2:10" x14ac:dyDescent="0.25">
      <c r="B21" s="92" t="s">
        <v>353</v>
      </c>
      <c r="C21" s="93" t="s">
        <v>2</v>
      </c>
      <c r="D21" s="93" t="s">
        <v>354</v>
      </c>
      <c r="E21" s="195">
        <v>0</v>
      </c>
      <c r="F21" s="195"/>
      <c r="G21" s="94">
        <v>0</v>
      </c>
      <c r="H21" s="79"/>
      <c r="J21" s="77"/>
    </row>
    <row r="22" spans="2:10" x14ac:dyDescent="0.25">
      <c r="B22" s="92" t="s">
        <v>387</v>
      </c>
      <c r="C22" s="93" t="s">
        <v>3</v>
      </c>
      <c r="D22" s="93" t="s">
        <v>388</v>
      </c>
      <c r="E22" s="195"/>
      <c r="F22" s="195"/>
      <c r="G22" s="94">
        <v>0</v>
      </c>
      <c r="H22" s="79"/>
    </row>
    <row r="23" spans="2:10" x14ac:dyDescent="0.25">
      <c r="B23" s="92" t="s">
        <v>360</v>
      </c>
      <c r="C23" s="93" t="s">
        <v>4</v>
      </c>
      <c r="D23" s="93" t="s">
        <v>4</v>
      </c>
      <c r="E23" s="195">
        <v>38895.040000000001</v>
      </c>
      <c r="F23" s="195"/>
      <c r="G23" s="94">
        <v>36966.17</v>
      </c>
      <c r="H23" s="79"/>
    </row>
    <row r="24" spans="2:10" x14ac:dyDescent="0.25">
      <c r="B24" s="92" t="s">
        <v>359</v>
      </c>
      <c r="C24" s="93" t="s">
        <v>5</v>
      </c>
      <c r="D24" s="93" t="s">
        <v>5</v>
      </c>
      <c r="E24" s="195">
        <v>0</v>
      </c>
      <c r="F24" s="195"/>
      <c r="G24" s="94">
        <v>0</v>
      </c>
      <c r="H24" s="79" t="s">
        <v>323</v>
      </c>
    </row>
    <row r="25" spans="2:10" x14ac:dyDescent="0.25">
      <c r="B25" s="92" t="s">
        <v>391</v>
      </c>
      <c r="C25" s="93" t="s">
        <v>6</v>
      </c>
      <c r="D25" s="93" t="s">
        <v>6</v>
      </c>
      <c r="E25" s="195">
        <v>0</v>
      </c>
      <c r="F25" s="195"/>
      <c r="G25" s="94">
        <v>0</v>
      </c>
      <c r="H25" s="79" t="s">
        <v>323</v>
      </c>
    </row>
    <row r="26" spans="2:10" x14ac:dyDescent="0.25">
      <c r="B26" s="92" t="s">
        <v>392</v>
      </c>
      <c r="C26" s="93" t="s">
        <v>7</v>
      </c>
      <c r="D26" s="93" t="s">
        <v>7</v>
      </c>
      <c r="E26" s="195">
        <v>0</v>
      </c>
      <c r="F26" s="195"/>
      <c r="G26" s="94">
        <v>0</v>
      </c>
      <c r="H26" s="79" t="s">
        <v>323</v>
      </c>
    </row>
    <row r="27" spans="2:10" x14ac:dyDescent="0.25">
      <c r="B27" s="92" t="s">
        <v>389</v>
      </c>
      <c r="C27" s="93"/>
      <c r="D27" s="93" t="s">
        <v>390</v>
      </c>
      <c r="E27" s="121">
        <v>0</v>
      </c>
      <c r="F27" s="112"/>
      <c r="G27" s="94">
        <v>0</v>
      </c>
      <c r="H27" s="79" t="s">
        <v>323</v>
      </c>
    </row>
    <row r="28" spans="2:10" x14ac:dyDescent="0.25">
      <c r="B28" s="92" t="s">
        <v>385</v>
      </c>
      <c r="C28" s="93" t="s">
        <v>8</v>
      </c>
      <c r="D28" s="93" t="s">
        <v>8</v>
      </c>
      <c r="E28" s="196">
        <v>0</v>
      </c>
      <c r="F28" s="196"/>
      <c r="G28" s="94">
        <v>0</v>
      </c>
      <c r="H28" s="79"/>
    </row>
    <row r="29" spans="2:10" x14ac:dyDescent="0.25">
      <c r="B29" s="92" t="s">
        <v>357</v>
      </c>
      <c r="C29" s="93" t="s">
        <v>9</v>
      </c>
      <c r="D29" s="93" t="s">
        <v>9</v>
      </c>
      <c r="E29" s="195">
        <v>0</v>
      </c>
      <c r="F29" s="195"/>
      <c r="G29" s="94">
        <v>0</v>
      </c>
      <c r="H29" s="79"/>
    </row>
    <row r="30" spans="2:10" x14ac:dyDescent="0.25">
      <c r="B30" s="92" t="s">
        <v>361</v>
      </c>
      <c r="C30" s="93" t="s">
        <v>10</v>
      </c>
      <c r="D30" s="93" t="s">
        <v>362</v>
      </c>
      <c r="E30" s="121">
        <v>0</v>
      </c>
      <c r="F30" s="112"/>
      <c r="G30" s="94">
        <v>847848.22</v>
      </c>
      <c r="H30" s="79" t="s">
        <v>323</v>
      </c>
    </row>
    <row r="31" spans="2:10" x14ac:dyDescent="0.25">
      <c r="B31" s="92" t="s">
        <v>363</v>
      </c>
      <c r="C31" s="93" t="s">
        <v>11</v>
      </c>
      <c r="D31" s="93" t="s">
        <v>364</v>
      </c>
      <c r="E31" s="121">
        <v>0</v>
      </c>
      <c r="F31" s="112"/>
      <c r="G31" s="94">
        <v>3726478.99</v>
      </c>
      <c r="H31" s="79" t="s">
        <v>323</v>
      </c>
    </row>
    <row r="32" spans="2:10" x14ac:dyDescent="0.25">
      <c r="B32" s="92" t="s">
        <v>365</v>
      </c>
      <c r="C32" s="93" t="s">
        <v>2</v>
      </c>
      <c r="D32" s="93" t="s">
        <v>354</v>
      </c>
      <c r="E32" s="121">
        <v>1231720.8600000001</v>
      </c>
      <c r="F32" s="112"/>
      <c r="G32" s="94">
        <v>1656336.89</v>
      </c>
      <c r="H32" s="79"/>
    </row>
    <row r="33" spans="2:9" x14ac:dyDescent="0.25">
      <c r="B33" s="92" t="s">
        <v>366</v>
      </c>
      <c r="C33" s="93" t="s">
        <v>12</v>
      </c>
      <c r="D33" s="93" t="s">
        <v>367</v>
      </c>
      <c r="E33" s="121">
        <v>0</v>
      </c>
      <c r="F33" s="112"/>
      <c r="G33" s="94">
        <v>10088.58</v>
      </c>
      <c r="H33" s="79" t="s">
        <v>323</v>
      </c>
    </row>
    <row r="34" spans="2:9" x14ac:dyDescent="0.25">
      <c r="B34" s="92" t="s">
        <v>368</v>
      </c>
      <c r="C34" s="95" t="s">
        <v>13</v>
      </c>
      <c r="D34" s="93" t="s">
        <v>13</v>
      </c>
      <c r="E34" s="121">
        <v>0</v>
      </c>
      <c r="F34" s="112"/>
      <c r="G34" s="94">
        <v>2787.11</v>
      </c>
      <c r="H34" s="79" t="s">
        <v>323</v>
      </c>
    </row>
    <row r="35" spans="2:9" x14ac:dyDescent="0.25">
      <c r="B35" s="92" t="s">
        <v>369</v>
      </c>
      <c r="C35" s="95"/>
      <c r="D35" s="93" t="s">
        <v>370</v>
      </c>
      <c r="E35" s="121">
        <v>713700.46</v>
      </c>
      <c r="F35" s="112"/>
      <c r="G35" s="94">
        <v>836206.1</v>
      </c>
      <c r="H35" s="79"/>
    </row>
    <row r="36" spans="2:9" x14ac:dyDescent="0.25">
      <c r="B36" s="92" t="s">
        <v>371</v>
      </c>
      <c r="C36" s="95"/>
      <c r="D36" s="93" t="s">
        <v>372</v>
      </c>
      <c r="E36" s="121">
        <v>10000</v>
      </c>
      <c r="F36" s="112"/>
      <c r="G36" s="94">
        <v>12243.19</v>
      </c>
      <c r="H36" s="79"/>
    </row>
    <row r="37" spans="2:9" x14ac:dyDescent="0.25">
      <c r="B37" s="92" t="s">
        <v>373</v>
      </c>
      <c r="C37" s="95"/>
      <c r="D37" s="93" t="s">
        <v>374</v>
      </c>
      <c r="E37" s="121">
        <v>329448.76</v>
      </c>
      <c r="F37" s="112"/>
      <c r="G37" s="94">
        <v>93963.89</v>
      </c>
      <c r="H37" s="79" t="s">
        <v>323</v>
      </c>
    </row>
    <row r="38" spans="2:9" x14ac:dyDescent="0.25">
      <c r="B38" s="92" t="s">
        <v>375</v>
      </c>
      <c r="C38" s="95"/>
      <c r="D38" s="93" t="s">
        <v>376</v>
      </c>
      <c r="E38" s="121">
        <v>1875207.11</v>
      </c>
      <c r="F38" s="112"/>
      <c r="G38" s="94">
        <v>0</v>
      </c>
      <c r="H38" s="79" t="s">
        <v>323</v>
      </c>
    </row>
    <row r="39" spans="2:9" x14ac:dyDescent="0.25">
      <c r="B39" s="92" t="s">
        <v>377</v>
      </c>
      <c r="C39" s="95"/>
      <c r="D39" s="93" t="s">
        <v>378</v>
      </c>
      <c r="E39" s="121">
        <v>1203900.68</v>
      </c>
      <c r="F39" s="112"/>
      <c r="G39" s="94">
        <v>0</v>
      </c>
      <c r="H39" s="79" t="s">
        <v>323</v>
      </c>
    </row>
    <row r="40" spans="2:9" x14ac:dyDescent="0.25">
      <c r="B40" s="92" t="s">
        <v>379</v>
      </c>
      <c r="C40" s="95"/>
      <c r="D40" s="93" t="s">
        <v>380</v>
      </c>
      <c r="E40" s="121">
        <v>0</v>
      </c>
      <c r="F40" s="112"/>
      <c r="G40" s="94">
        <v>0</v>
      </c>
      <c r="H40" s="79" t="s">
        <v>323</v>
      </c>
    </row>
    <row r="41" spans="2:9" x14ac:dyDescent="0.25">
      <c r="B41" s="92" t="s">
        <v>410</v>
      </c>
      <c r="C41" s="95"/>
      <c r="D41" s="93" t="s">
        <v>411</v>
      </c>
      <c r="E41" s="121">
        <v>990416.18</v>
      </c>
      <c r="F41" s="112"/>
      <c r="G41" s="94">
        <v>0</v>
      </c>
      <c r="H41" s="150" t="s">
        <v>323</v>
      </c>
      <c r="I41" s="151"/>
    </row>
    <row r="42" spans="2:9" x14ac:dyDescent="0.25">
      <c r="B42" s="92" t="s">
        <v>381</v>
      </c>
      <c r="C42" s="95"/>
      <c r="D42" s="93" t="s">
        <v>382</v>
      </c>
      <c r="E42" s="121">
        <v>0</v>
      </c>
      <c r="F42" s="112"/>
      <c r="G42" s="94">
        <v>0</v>
      </c>
      <c r="H42" s="79" t="s">
        <v>323</v>
      </c>
    </row>
    <row r="43" spans="2:9" x14ac:dyDescent="0.25">
      <c r="B43" s="92" t="s">
        <v>383</v>
      </c>
      <c r="C43" s="95"/>
      <c r="D43" s="93" t="s">
        <v>384</v>
      </c>
      <c r="E43" s="121">
        <v>79197.87</v>
      </c>
      <c r="F43" s="112"/>
      <c r="G43" s="94">
        <v>0</v>
      </c>
      <c r="H43" s="79" t="s">
        <v>323</v>
      </c>
    </row>
    <row r="44" spans="2:9" x14ac:dyDescent="0.25">
      <c r="B44" s="92" t="s">
        <v>412</v>
      </c>
      <c r="C44" s="95"/>
      <c r="D44" s="93" t="s">
        <v>413</v>
      </c>
      <c r="E44" s="121">
        <v>10598479.51</v>
      </c>
      <c r="F44" s="112"/>
      <c r="G44" s="94">
        <v>0</v>
      </c>
      <c r="H44" s="79" t="s">
        <v>323</v>
      </c>
    </row>
    <row r="45" spans="2:9" x14ac:dyDescent="0.25">
      <c r="B45" s="92"/>
      <c r="C45" s="95"/>
      <c r="D45" s="93" t="s">
        <v>22</v>
      </c>
      <c r="E45" s="195">
        <v>54432.44</v>
      </c>
      <c r="F45" s="195"/>
      <c r="G45" s="94">
        <v>88505.13</v>
      </c>
      <c r="H45" s="79" t="s">
        <v>323</v>
      </c>
    </row>
    <row r="46" spans="2:9" x14ac:dyDescent="0.25">
      <c r="B46" s="5"/>
      <c r="C46" s="9"/>
      <c r="D46" s="6" t="s">
        <v>21</v>
      </c>
      <c r="E46" s="122">
        <v>0</v>
      </c>
      <c r="F46" s="8"/>
      <c r="G46" s="91">
        <v>2.97</v>
      </c>
      <c r="H46" s="79"/>
    </row>
    <row r="47" spans="2:9" x14ac:dyDescent="0.25">
      <c r="B47" s="4"/>
      <c r="C47" s="4" t="s">
        <v>14</v>
      </c>
      <c r="D47" s="13" t="s">
        <v>24</v>
      </c>
      <c r="E47" s="96">
        <f>SUM(E16:F46)</f>
        <v>17151979.629999999</v>
      </c>
      <c r="F47" s="97"/>
      <c r="G47" s="96">
        <f>SUM(G16:G46)</f>
        <v>7328244.2999999998</v>
      </c>
      <c r="H47" s="4"/>
    </row>
  </sheetData>
  <mergeCells count="17">
    <mergeCell ref="A4:H4"/>
    <mergeCell ref="A1:H1"/>
    <mergeCell ref="A2:H2"/>
    <mergeCell ref="A3:H3"/>
    <mergeCell ref="E45:F45"/>
    <mergeCell ref="A5:H5"/>
    <mergeCell ref="E26:F26"/>
    <mergeCell ref="E28:F28"/>
    <mergeCell ref="E29:F29"/>
    <mergeCell ref="E23:F23"/>
    <mergeCell ref="E24:F24"/>
    <mergeCell ref="E25:F25"/>
    <mergeCell ref="E20:F20"/>
    <mergeCell ref="E21:F21"/>
    <mergeCell ref="E22:F22"/>
    <mergeCell ref="E18:F18"/>
    <mergeCell ref="E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workbookViewId="0">
      <selection activeCell="B2" activeCellId="1" sqref="B1:F1 B2:F2"/>
    </sheetView>
  </sheetViews>
  <sheetFormatPr baseColWidth="10" defaultRowHeight="15" x14ac:dyDescent="0.25"/>
  <cols>
    <col min="1" max="1" width="2.5703125" customWidth="1"/>
    <col min="2" max="2" width="31.140625" customWidth="1"/>
    <col min="3" max="3" width="11.7109375" customWidth="1"/>
    <col min="4" max="4" width="9.85546875" customWidth="1"/>
    <col min="5" max="5" width="15.140625" bestFit="1" customWidth="1"/>
    <col min="6" max="6" width="15.140625" customWidth="1"/>
  </cols>
  <sheetData>
    <row r="1" spans="2:6" ht="15.75" x14ac:dyDescent="0.25">
      <c r="B1" s="193" t="s">
        <v>476</v>
      </c>
      <c r="C1" s="193"/>
      <c r="D1" s="193"/>
      <c r="E1" s="193"/>
      <c r="F1" s="193"/>
    </row>
    <row r="2" spans="2:6" ht="15.75" x14ac:dyDescent="0.25">
      <c r="B2" s="193" t="s">
        <v>477</v>
      </c>
      <c r="C2" s="193"/>
      <c r="D2" s="193"/>
      <c r="E2" s="193"/>
      <c r="F2" s="193"/>
    </row>
    <row r="3" spans="2:6" s="64" customFormat="1" x14ac:dyDescent="0.25"/>
    <row r="4" spans="2:6" x14ac:dyDescent="0.25">
      <c r="B4" s="15" t="s">
        <v>47</v>
      </c>
      <c r="C4" s="15"/>
      <c r="D4" s="15"/>
      <c r="E4" s="15"/>
      <c r="F4" s="15"/>
    </row>
    <row r="5" spans="2:6" x14ac:dyDescent="0.25">
      <c r="B5" s="15"/>
      <c r="C5" s="15"/>
      <c r="D5" s="15"/>
      <c r="E5" s="15"/>
      <c r="F5" s="15"/>
    </row>
    <row r="6" spans="2:6" x14ac:dyDescent="0.25">
      <c r="B6" s="15" t="s">
        <v>393</v>
      </c>
      <c r="C6" s="15"/>
      <c r="D6" s="15"/>
      <c r="E6" s="15"/>
      <c r="F6" s="15"/>
    </row>
    <row r="7" spans="2:6" x14ac:dyDescent="0.25">
      <c r="B7" s="15" t="s">
        <v>394</v>
      </c>
      <c r="C7" s="15"/>
      <c r="D7" s="15"/>
      <c r="E7" s="15"/>
      <c r="F7" s="15"/>
    </row>
    <row r="9" spans="2:6" x14ac:dyDescent="0.25">
      <c r="B9" s="2" t="s">
        <v>15</v>
      </c>
      <c r="C9" s="202" t="s">
        <v>29</v>
      </c>
      <c r="D9" s="203"/>
      <c r="E9" s="2">
        <v>2016</v>
      </c>
      <c r="F9" s="2">
        <v>2015</v>
      </c>
    </row>
    <row r="10" spans="2:6" x14ac:dyDescent="0.25">
      <c r="B10" s="88" t="s">
        <v>40</v>
      </c>
      <c r="C10" s="202"/>
      <c r="D10" s="203"/>
      <c r="E10" s="2"/>
      <c r="F10" s="2"/>
    </row>
    <row r="11" spans="2:6" x14ac:dyDescent="0.25">
      <c r="B11" s="1" t="s">
        <v>30</v>
      </c>
      <c r="C11" s="200" t="s">
        <v>33</v>
      </c>
      <c r="D11" s="201"/>
      <c r="E11" s="17">
        <v>49929.49</v>
      </c>
      <c r="F11" s="10">
        <v>74228.289999999994</v>
      </c>
    </row>
    <row r="12" spans="2:6" x14ac:dyDescent="0.25">
      <c r="B12" s="1" t="s">
        <v>31</v>
      </c>
      <c r="C12" s="200" t="s">
        <v>32</v>
      </c>
      <c r="D12" s="201"/>
      <c r="E12" s="17">
        <v>198960</v>
      </c>
      <c r="F12" s="10">
        <v>211060</v>
      </c>
    </row>
    <row r="13" spans="2:6" x14ac:dyDescent="0.25">
      <c r="B13" s="1" t="s">
        <v>34</v>
      </c>
      <c r="C13" s="200" t="s">
        <v>35</v>
      </c>
      <c r="D13" s="201"/>
      <c r="E13" s="17">
        <v>0</v>
      </c>
      <c r="F13" s="17">
        <v>0</v>
      </c>
    </row>
    <row r="14" spans="2:6" x14ac:dyDescent="0.25">
      <c r="B14" s="1" t="s">
        <v>36</v>
      </c>
      <c r="C14" s="200" t="s">
        <v>35</v>
      </c>
      <c r="D14" s="201"/>
      <c r="E14" s="17">
        <v>0</v>
      </c>
      <c r="F14" s="17">
        <v>0</v>
      </c>
    </row>
    <row r="15" spans="2:6" x14ac:dyDescent="0.25">
      <c r="B15" s="1" t="s">
        <v>37</v>
      </c>
      <c r="C15" s="200" t="s">
        <v>35</v>
      </c>
      <c r="D15" s="201"/>
      <c r="E15" s="17">
        <v>0</v>
      </c>
      <c r="F15" s="17">
        <v>0</v>
      </c>
    </row>
    <row r="16" spans="2:6" x14ac:dyDescent="0.25">
      <c r="B16" s="1" t="s">
        <v>37</v>
      </c>
      <c r="C16" s="200" t="s">
        <v>35</v>
      </c>
      <c r="D16" s="201"/>
      <c r="E16" s="17">
        <v>0</v>
      </c>
      <c r="F16" s="10">
        <v>0.05</v>
      </c>
    </row>
    <row r="17" spans="2:6" x14ac:dyDescent="0.25">
      <c r="B17" s="1" t="s">
        <v>38</v>
      </c>
      <c r="C17" s="200" t="s">
        <v>33</v>
      </c>
      <c r="D17" s="201"/>
      <c r="E17" s="17">
        <v>31053</v>
      </c>
      <c r="F17" s="10">
        <v>36644</v>
      </c>
    </row>
    <row r="18" spans="2:6" x14ac:dyDescent="0.25">
      <c r="B18" s="1" t="s">
        <v>324</v>
      </c>
      <c r="C18" s="75"/>
      <c r="D18" s="76"/>
      <c r="E18" s="10">
        <v>0</v>
      </c>
      <c r="F18" s="10">
        <v>0.04</v>
      </c>
    </row>
    <row r="19" spans="2:6" x14ac:dyDescent="0.25">
      <c r="B19" s="88" t="s">
        <v>39</v>
      </c>
      <c r="C19" s="202"/>
      <c r="D19" s="203"/>
      <c r="E19" s="14">
        <f>SUM(E11:E18)</f>
        <v>279942.49</v>
      </c>
      <c r="F19" s="14">
        <f>SUM(F11:F18)</f>
        <v>321932.37999999995</v>
      </c>
    </row>
    <row r="21" spans="2:6" x14ac:dyDescent="0.25">
      <c r="B21" s="15" t="s">
        <v>48</v>
      </c>
      <c r="C21" s="15"/>
      <c r="D21" s="15"/>
    </row>
    <row r="23" spans="2:6" x14ac:dyDescent="0.25">
      <c r="B23" t="s">
        <v>42</v>
      </c>
    </row>
    <row r="24" spans="2:6" x14ac:dyDescent="0.25">
      <c r="B24" t="s">
        <v>41</v>
      </c>
    </row>
    <row r="26" spans="2:6" x14ac:dyDescent="0.25">
      <c r="B26" s="15" t="s">
        <v>49</v>
      </c>
      <c r="C26" s="15"/>
      <c r="D26" s="15"/>
      <c r="E26" s="15"/>
    </row>
    <row r="28" spans="2:6" x14ac:dyDescent="0.25">
      <c r="B28" t="s">
        <v>43</v>
      </c>
    </row>
    <row r="29" spans="2:6" x14ac:dyDescent="0.25">
      <c r="B29" t="s">
        <v>44</v>
      </c>
    </row>
    <row r="31" spans="2:6" x14ac:dyDescent="0.25">
      <c r="B31" s="15" t="s">
        <v>50</v>
      </c>
      <c r="C31" s="15"/>
      <c r="D31" s="15"/>
      <c r="E31" s="15"/>
      <c r="F31" s="15"/>
    </row>
    <row r="33" spans="1:6" x14ac:dyDescent="0.25">
      <c r="B33" s="206" t="s">
        <v>15</v>
      </c>
      <c r="C33" s="207"/>
      <c r="D33" s="208"/>
      <c r="E33" s="81">
        <v>2016</v>
      </c>
      <c r="F33" s="81">
        <v>2015</v>
      </c>
    </row>
    <row r="34" spans="1:6" x14ac:dyDescent="0.25">
      <c r="B34" s="209" t="s">
        <v>46</v>
      </c>
      <c r="C34" s="210"/>
      <c r="D34" s="211"/>
      <c r="E34" s="18"/>
      <c r="F34" s="18"/>
    </row>
    <row r="35" spans="1:6" x14ac:dyDescent="0.25">
      <c r="A35" s="38"/>
      <c r="B35" s="212" t="s">
        <v>45</v>
      </c>
      <c r="C35" s="213"/>
      <c r="D35" s="214"/>
      <c r="E35" s="17">
        <v>0</v>
      </c>
      <c r="F35" s="17">
        <v>1310802.6599999999</v>
      </c>
    </row>
    <row r="36" spans="1:6" x14ac:dyDescent="0.25">
      <c r="B36" t="s">
        <v>458</v>
      </c>
    </row>
    <row r="38" spans="1:6" x14ac:dyDescent="0.25">
      <c r="B38" s="15" t="s">
        <v>51</v>
      </c>
      <c r="C38" s="15"/>
    </row>
    <row r="40" spans="1:6" x14ac:dyDescent="0.25">
      <c r="B40" s="15" t="s">
        <v>54</v>
      </c>
      <c r="C40" s="15"/>
      <c r="D40" s="15"/>
    </row>
    <row r="41" spans="1:6" x14ac:dyDescent="0.25">
      <c r="B41" s="15" t="s">
        <v>55</v>
      </c>
      <c r="C41" s="15"/>
      <c r="D41" s="15"/>
    </row>
    <row r="42" spans="1:6" x14ac:dyDescent="0.25">
      <c r="B42" t="s">
        <v>395</v>
      </c>
    </row>
    <row r="44" spans="1:6" x14ac:dyDescent="0.25">
      <c r="B44" s="15" t="s">
        <v>58</v>
      </c>
      <c r="C44" s="15"/>
    </row>
    <row r="45" spans="1:6" x14ac:dyDescent="0.25">
      <c r="B45" s="15"/>
      <c r="C45" s="15"/>
    </row>
    <row r="46" spans="1:6" x14ac:dyDescent="0.25">
      <c r="B46" s="15" t="s">
        <v>56</v>
      </c>
      <c r="C46" s="15"/>
      <c r="D46" s="15"/>
    </row>
    <row r="47" spans="1:6" x14ac:dyDescent="0.25">
      <c r="B47" s="15" t="s">
        <v>57</v>
      </c>
      <c r="C47" s="15"/>
      <c r="D47" s="15"/>
    </row>
    <row r="48" spans="1:6" x14ac:dyDescent="0.25">
      <c r="B48" t="s">
        <v>52</v>
      </c>
    </row>
    <row r="49" spans="2:6" x14ac:dyDescent="0.25">
      <c r="B49" t="s">
        <v>53</v>
      </c>
    </row>
    <row r="50" spans="2:6" x14ac:dyDescent="0.25">
      <c r="B50" s="15"/>
      <c r="C50" s="15"/>
    </row>
    <row r="51" spans="2:6" x14ac:dyDescent="0.25">
      <c r="B51" s="15" t="s">
        <v>74</v>
      </c>
      <c r="C51" s="15"/>
    </row>
    <row r="52" spans="2:6" x14ac:dyDescent="0.25">
      <c r="B52" s="15"/>
      <c r="C52" s="15"/>
    </row>
    <row r="53" spans="2:6" x14ac:dyDescent="0.25">
      <c r="B53" s="38" t="s">
        <v>75</v>
      </c>
      <c r="C53" s="38"/>
      <c r="D53" s="38"/>
      <c r="E53" s="38"/>
      <c r="F53" s="38"/>
    </row>
    <row r="54" spans="2:6" x14ac:dyDescent="0.25">
      <c r="B54" t="s">
        <v>76</v>
      </c>
    </row>
    <row r="56" spans="2:6" x14ac:dyDescent="0.25">
      <c r="B56" s="146" t="s">
        <v>77</v>
      </c>
      <c r="C56" s="146"/>
      <c r="D56" s="38"/>
      <c r="E56" s="38"/>
      <c r="F56" s="38"/>
    </row>
    <row r="57" spans="2:6" x14ac:dyDescent="0.25">
      <c r="B57" s="146"/>
      <c r="C57" s="146"/>
      <c r="D57" s="38"/>
      <c r="E57" s="38"/>
      <c r="F57" s="38"/>
    </row>
    <row r="58" spans="2:6" x14ac:dyDescent="0.25">
      <c r="B58" s="199" t="s">
        <v>456</v>
      </c>
      <c r="C58" s="199"/>
      <c r="D58" s="199"/>
      <c r="E58" s="199"/>
      <c r="F58" s="148" t="s">
        <v>457</v>
      </c>
    </row>
    <row r="59" spans="2:6" x14ac:dyDescent="0.25">
      <c r="B59" s="198" t="s">
        <v>448</v>
      </c>
      <c r="C59" s="198"/>
      <c r="D59" s="198"/>
      <c r="E59" s="198"/>
      <c r="F59" s="17">
        <v>24147.06</v>
      </c>
    </row>
    <row r="60" spans="2:6" x14ac:dyDescent="0.25">
      <c r="B60" s="198" t="s">
        <v>449</v>
      </c>
      <c r="C60" s="198"/>
      <c r="D60" s="198"/>
      <c r="E60" s="198"/>
      <c r="F60" s="17">
        <v>68864.479999999996</v>
      </c>
    </row>
    <row r="61" spans="2:6" x14ac:dyDescent="0.25">
      <c r="B61" s="198" t="s">
        <v>450</v>
      </c>
      <c r="C61" s="198"/>
      <c r="D61" s="198"/>
      <c r="E61" s="198"/>
      <c r="F61" s="17">
        <v>2044.37</v>
      </c>
    </row>
    <row r="62" spans="2:6" x14ac:dyDescent="0.25">
      <c r="B62" s="198" t="s">
        <v>451</v>
      </c>
      <c r="C62" s="198"/>
      <c r="D62" s="198"/>
      <c r="E62" s="198"/>
      <c r="F62" s="17">
        <v>884300.89</v>
      </c>
    </row>
    <row r="63" spans="2:6" x14ac:dyDescent="0.25">
      <c r="B63" s="198" t="s">
        <v>452</v>
      </c>
      <c r="C63" s="198"/>
      <c r="D63" s="198"/>
      <c r="E63" s="198"/>
      <c r="F63" s="17">
        <v>3808.28</v>
      </c>
    </row>
    <row r="64" spans="2:6" x14ac:dyDescent="0.25">
      <c r="B64" s="198" t="s">
        <v>453</v>
      </c>
      <c r="C64" s="198"/>
      <c r="D64" s="198"/>
      <c r="E64" s="198"/>
      <c r="F64" s="17">
        <v>5798.34</v>
      </c>
    </row>
    <row r="65" spans="2:6" x14ac:dyDescent="0.25">
      <c r="B65" s="198" t="s">
        <v>454</v>
      </c>
      <c r="C65" s="198"/>
      <c r="D65" s="198"/>
      <c r="E65" s="198"/>
      <c r="F65" s="17">
        <v>3567</v>
      </c>
    </row>
    <row r="66" spans="2:6" x14ac:dyDescent="0.25">
      <c r="B66" s="198" t="s">
        <v>455</v>
      </c>
      <c r="C66" s="198"/>
      <c r="D66" s="198"/>
      <c r="E66" s="198"/>
      <c r="F66" s="17">
        <v>7412.62</v>
      </c>
    </row>
    <row r="67" spans="2:6" x14ac:dyDescent="0.25">
      <c r="B67" s="199" t="s">
        <v>39</v>
      </c>
      <c r="C67" s="199"/>
      <c r="D67" s="199"/>
      <c r="E67" s="199"/>
      <c r="F67" s="40">
        <f>SUM(F59:F66)</f>
        <v>999943.04</v>
      </c>
    </row>
    <row r="68" spans="2:6" x14ac:dyDescent="0.25">
      <c r="B68" s="38"/>
      <c r="C68" s="38"/>
      <c r="D68" s="38"/>
      <c r="E68" s="38"/>
      <c r="F68" s="38"/>
    </row>
    <row r="69" spans="2:6" x14ac:dyDescent="0.25">
      <c r="B69" s="15" t="s">
        <v>78</v>
      </c>
      <c r="C69" s="15"/>
    </row>
    <row r="71" spans="2:6" x14ac:dyDescent="0.25">
      <c r="B71" t="s">
        <v>79</v>
      </c>
    </row>
    <row r="72" spans="2:6" x14ac:dyDescent="0.25">
      <c r="B72" t="s">
        <v>80</v>
      </c>
    </row>
    <row r="74" spans="2:6" ht="18.75" x14ac:dyDescent="0.3">
      <c r="B74" s="78" t="s">
        <v>81</v>
      </c>
    </row>
    <row r="75" spans="2:6" ht="18.75" x14ac:dyDescent="0.3">
      <c r="B75" s="78"/>
    </row>
    <row r="76" spans="2:6" ht="18.75" x14ac:dyDescent="0.3">
      <c r="B76" s="78" t="s">
        <v>82</v>
      </c>
    </row>
    <row r="78" spans="2:6" x14ac:dyDescent="0.25">
      <c r="B78" s="15" t="s">
        <v>83</v>
      </c>
      <c r="C78" s="15"/>
      <c r="D78" s="15"/>
    </row>
    <row r="80" spans="2:6" x14ac:dyDescent="0.25">
      <c r="B80" t="s">
        <v>85</v>
      </c>
    </row>
    <row r="81" spans="2:6" x14ac:dyDescent="0.25">
      <c r="B81" t="s">
        <v>86</v>
      </c>
    </row>
    <row r="82" spans="2:6" x14ac:dyDescent="0.25">
      <c r="B82" t="s">
        <v>87</v>
      </c>
    </row>
    <row r="83" spans="2:6" x14ac:dyDescent="0.25">
      <c r="B83" t="s">
        <v>88</v>
      </c>
    </row>
    <row r="84" spans="2:6" x14ac:dyDescent="0.25">
      <c r="B84" t="s">
        <v>89</v>
      </c>
    </row>
    <row r="86" spans="2:6" x14ac:dyDescent="0.25">
      <c r="B86" s="20" t="s">
        <v>15</v>
      </c>
      <c r="C86" s="23" t="s">
        <v>90</v>
      </c>
      <c r="D86" s="24" t="s">
        <v>91</v>
      </c>
      <c r="E86" s="20">
        <v>2016</v>
      </c>
      <c r="F86" s="20">
        <v>2015</v>
      </c>
    </row>
    <row r="87" spans="2:6" x14ac:dyDescent="0.25">
      <c r="B87" s="1" t="s">
        <v>92</v>
      </c>
      <c r="C87" s="22" t="s">
        <v>93</v>
      </c>
      <c r="D87" s="25">
        <v>1</v>
      </c>
      <c r="E87" s="10">
        <v>271220.46999999997</v>
      </c>
      <c r="F87" s="10">
        <v>53074.73</v>
      </c>
    </row>
    <row r="88" spans="2:6" x14ac:dyDescent="0.25">
      <c r="B88" s="1" t="s">
        <v>94</v>
      </c>
      <c r="C88" s="22" t="s">
        <v>93</v>
      </c>
      <c r="D88" s="25">
        <v>1</v>
      </c>
      <c r="E88" s="10">
        <v>1296030.5900000001</v>
      </c>
      <c r="F88" s="10">
        <v>582808.97</v>
      </c>
    </row>
    <row r="89" spans="2:6" x14ac:dyDescent="0.25">
      <c r="B89" s="1" t="s">
        <v>95</v>
      </c>
      <c r="C89" s="22"/>
      <c r="D89" s="25"/>
      <c r="E89" s="67">
        <v>0</v>
      </c>
      <c r="F89" s="10">
        <v>0</v>
      </c>
    </row>
    <row r="90" spans="2:6" x14ac:dyDescent="0.25">
      <c r="B90" s="1" t="s">
        <v>96</v>
      </c>
      <c r="C90" s="22" t="s">
        <v>93</v>
      </c>
      <c r="D90" s="25">
        <v>1</v>
      </c>
      <c r="E90" s="10">
        <v>24472.9</v>
      </c>
      <c r="F90" s="10">
        <v>17318.689999999999</v>
      </c>
    </row>
    <row r="91" spans="2:6" x14ac:dyDescent="0.25">
      <c r="B91" s="1" t="s">
        <v>418</v>
      </c>
      <c r="C91" s="113"/>
      <c r="D91" s="25"/>
      <c r="E91" s="10">
        <v>0</v>
      </c>
      <c r="F91" s="10">
        <v>0</v>
      </c>
    </row>
    <row r="92" spans="2:6" x14ac:dyDescent="0.25">
      <c r="B92" s="1" t="s">
        <v>433</v>
      </c>
      <c r="C92" s="22" t="s">
        <v>93</v>
      </c>
      <c r="D92" s="25">
        <v>1</v>
      </c>
      <c r="E92" s="10">
        <v>503024.49</v>
      </c>
      <c r="F92" s="10">
        <v>0</v>
      </c>
    </row>
    <row r="93" spans="2:6" x14ac:dyDescent="0.25">
      <c r="B93" s="1" t="s">
        <v>417</v>
      </c>
      <c r="C93" s="142"/>
      <c r="D93" s="143">
        <v>1</v>
      </c>
      <c r="E93" s="10">
        <v>1442866.66</v>
      </c>
      <c r="F93" s="10">
        <v>0</v>
      </c>
    </row>
    <row r="94" spans="2:6" x14ac:dyDescent="0.25">
      <c r="B94" s="1" t="s">
        <v>434</v>
      </c>
      <c r="C94" s="123" t="s">
        <v>93</v>
      </c>
      <c r="D94" s="25">
        <v>1</v>
      </c>
      <c r="E94" s="10">
        <v>7662.25</v>
      </c>
      <c r="F94" s="10">
        <v>0</v>
      </c>
    </row>
    <row r="95" spans="2:6" x14ac:dyDescent="0.25">
      <c r="B95" s="1" t="s">
        <v>435</v>
      </c>
      <c r="C95" s="113" t="s">
        <v>93</v>
      </c>
      <c r="D95" s="25">
        <v>1</v>
      </c>
      <c r="E95" s="10">
        <v>29428.6</v>
      </c>
      <c r="F95" s="10">
        <v>0</v>
      </c>
    </row>
    <row r="96" spans="2:6" x14ac:dyDescent="0.25">
      <c r="B96" s="1" t="s">
        <v>436</v>
      </c>
      <c r="C96" s="123" t="s">
        <v>93</v>
      </c>
      <c r="D96" s="25">
        <v>1</v>
      </c>
      <c r="E96" s="10">
        <v>557.5</v>
      </c>
      <c r="F96" s="10">
        <v>0</v>
      </c>
    </row>
    <row r="97" spans="2:6" x14ac:dyDescent="0.25">
      <c r="B97" s="7" t="s">
        <v>97</v>
      </c>
      <c r="C97" s="101" t="s">
        <v>93</v>
      </c>
      <c r="D97" s="28">
        <v>1</v>
      </c>
      <c r="E97" s="10">
        <v>343266.5</v>
      </c>
      <c r="F97" s="10">
        <v>1360</v>
      </c>
    </row>
    <row r="98" spans="2:6" x14ac:dyDescent="0.25">
      <c r="B98" s="20" t="s">
        <v>67</v>
      </c>
      <c r="C98" s="26"/>
      <c r="D98" s="26"/>
      <c r="E98" s="27">
        <f>SUM(E87:E97)</f>
        <v>3918529.96</v>
      </c>
      <c r="F98" s="27">
        <f>SUM(F87:F97)</f>
        <v>654562.3899999999</v>
      </c>
    </row>
    <row r="99" spans="2:6" x14ac:dyDescent="0.25">
      <c r="B99" s="29"/>
      <c r="C99" s="30"/>
      <c r="D99" s="30"/>
      <c r="E99" s="31"/>
      <c r="F99" s="31"/>
    </row>
    <row r="100" spans="2:6" x14ac:dyDescent="0.25">
      <c r="B100" s="29"/>
      <c r="C100" s="30"/>
      <c r="D100" s="30"/>
      <c r="E100" s="31"/>
      <c r="F100" s="31"/>
    </row>
    <row r="101" spans="2:6" x14ac:dyDescent="0.25">
      <c r="B101" s="20" t="s">
        <v>84</v>
      </c>
      <c r="C101" s="23" t="s">
        <v>91</v>
      </c>
      <c r="D101" s="23" t="s">
        <v>90</v>
      </c>
      <c r="E101" s="32">
        <v>2016</v>
      </c>
      <c r="F101" s="32">
        <v>2015</v>
      </c>
    </row>
    <row r="102" spans="2:6" x14ac:dyDescent="0.25">
      <c r="B102" s="33" t="s">
        <v>100</v>
      </c>
      <c r="C102" s="35"/>
      <c r="D102" s="35"/>
      <c r="E102" s="37"/>
      <c r="F102" s="37"/>
    </row>
    <row r="103" spans="2:6" x14ac:dyDescent="0.25">
      <c r="B103" s="34" t="s">
        <v>101</v>
      </c>
      <c r="C103" s="36"/>
      <c r="D103" s="36"/>
      <c r="E103" s="36"/>
      <c r="F103" s="36"/>
    </row>
    <row r="104" spans="2:6" x14ac:dyDescent="0.25">
      <c r="B104" s="1" t="s">
        <v>342</v>
      </c>
      <c r="C104" s="25">
        <v>1</v>
      </c>
      <c r="D104" s="22" t="s">
        <v>419</v>
      </c>
      <c r="E104" s="10">
        <v>1758214.56</v>
      </c>
      <c r="F104" s="17">
        <v>0</v>
      </c>
    </row>
    <row r="105" spans="2:6" x14ac:dyDescent="0.25">
      <c r="B105" s="20" t="s">
        <v>39</v>
      </c>
      <c r="C105" s="26"/>
      <c r="D105" s="26"/>
      <c r="E105" s="27">
        <f>SUM(E104:E104)</f>
        <v>1758214.56</v>
      </c>
      <c r="F105" s="27">
        <f>SUM(F104:F104)</f>
        <v>0</v>
      </c>
    </row>
    <row r="107" spans="2:6" x14ac:dyDescent="0.25">
      <c r="B107" s="15" t="s">
        <v>109</v>
      </c>
    </row>
    <row r="109" spans="2:6" x14ac:dyDescent="0.25">
      <c r="B109" s="20" t="s">
        <v>15</v>
      </c>
      <c r="C109" s="24" t="s">
        <v>90</v>
      </c>
      <c r="D109" s="24" t="s">
        <v>91</v>
      </c>
      <c r="E109" s="20">
        <v>2016</v>
      </c>
      <c r="F109" s="20">
        <v>2015</v>
      </c>
    </row>
    <row r="110" spans="2:6" x14ac:dyDescent="0.25">
      <c r="B110" s="19" t="s">
        <v>105</v>
      </c>
      <c r="C110" s="1"/>
      <c r="D110" s="1"/>
      <c r="E110" s="1"/>
      <c r="F110" s="1"/>
    </row>
    <row r="111" spans="2:6" x14ac:dyDescent="0.25">
      <c r="B111" s="41" t="s">
        <v>106</v>
      </c>
      <c r="C111" s="1" t="s">
        <v>107</v>
      </c>
      <c r="D111" s="22" t="s">
        <v>108</v>
      </c>
      <c r="E111" s="10">
        <v>9647000.3900000006</v>
      </c>
      <c r="F111" s="10">
        <v>13254560.869999999</v>
      </c>
    </row>
    <row r="112" spans="2:6" x14ac:dyDescent="0.25">
      <c r="B112" s="20" t="s">
        <v>67</v>
      </c>
      <c r="C112" s="26"/>
      <c r="D112" s="26"/>
      <c r="E112" s="27">
        <f>SUM(E111)</f>
        <v>9647000.3900000006</v>
      </c>
      <c r="F112" s="27">
        <f>SUM(F111)</f>
        <v>13254560.869999999</v>
      </c>
    </row>
    <row r="114" spans="2:6" x14ac:dyDescent="0.25">
      <c r="B114" s="15" t="s">
        <v>98</v>
      </c>
      <c r="C114" s="15"/>
    </row>
    <row r="116" spans="2:6" x14ac:dyDescent="0.25">
      <c r="B116" t="s">
        <v>99</v>
      </c>
    </row>
    <row r="117" spans="2:6" x14ac:dyDescent="0.25">
      <c r="B117" t="s">
        <v>80</v>
      </c>
    </row>
    <row r="119" spans="2:6" x14ac:dyDescent="0.25">
      <c r="B119" s="15" t="s">
        <v>110</v>
      </c>
    </row>
    <row r="120" spans="2:6" x14ac:dyDescent="0.25">
      <c r="B120" s="15"/>
    </row>
    <row r="121" spans="2:6" x14ac:dyDescent="0.25">
      <c r="B121" s="21" t="s">
        <v>111</v>
      </c>
      <c r="C121" s="21"/>
      <c r="D121" s="21"/>
      <c r="E121" s="21"/>
    </row>
    <row r="123" spans="2:6" x14ac:dyDescent="0.25">
      <c r="B123" s="20" t="s">
        <v>15</v>
      </c>
      <c r="C123" s="23" t="s">
        <v>112</v>
      </c>
      <c r="D123" s="23" t="s">
        <v>17</v>
      </c>
      <c r="E123" s="20">
        <v>2016</v>
      </c>
      <c r="F123" s="20">
        <v>2015</v>
      </c>
    </row>
    <row r="124" spans="2:6" x14ac:dyDescent="0.25">
      <c r="B124" s="19" t="s">
        <v>102</v>
      </c>
      <c r="C124" s="1"/>
      <c r="D124" s="1"/>
      <c r="E124" s="1"/>
      <c r="F124" s="1"/>
    </row>
    <row r="125" spans="2:6" x14ac:dyDescent="0.25">
      <c r="B125" s="1" t="s">
        <v>103</v>
      </c>
      <c r="C125" s="1"/>
      <c r="D125" s="1"/>
      <c r="E125" s="1"/>
      <c r="F125" s="1"/>
    </row>
    <row r="126" spans="2:6" x14ac:dyDescent="0.25">
      <c r="B126" s="1" t="s">
        <v>104</v>
      </c>
      <c r="C126" s="16"/>
      <c r="D126" s="16"/>
      <c r="E126" s="10">
        <v>28667.3</v>
      </c>
      <c r="F126" s="10"/>
    </row>
    <row r="127" spans="2:6" x14ac:dyDescent="0.25">
      <c r="B127" s="20" t="s">
        <v>39</v>
      </c>
      <c r="C127" s="26"/>
      <c r="D127" s="26"/>
      <c r="E127" s="40">
        <f>SUM(E126)</f>
        <v>28667.3</v>
      </c>
      <c r="F127" s="40">
        <f>SUM(F126)</f>
        <v>0</v>
      </c>
    </row>
    <row r="128" spans="2:6" x14ac:dyDescent="0.25">
      <c r="B128" s="15" t="s">
        <v>437</v>
      </c>
      <c r="C128" s="15"/>
      <c r="D128" s="15"/>
      <c r="E128" s="138">
        <f>SUM(+E127+E112+E105+E98)</f>
        <v>15352412.210000001</v>
      </c>
    </row>
    <row r="130" spans="2:6" ht="15" customHeight="1" x14ac:dyDescent="0.25">
      <c r="B130" s="215"/>
      <c r="C130" s="215"/>
      <c r="D130" s="215"/>
      <c r="E130" s="215"/>
      <c r="F130" s="215"/>
    </row>
    <row r="131" spans="2:6" ht="15" customHeight="1" x14ac:dyDescent="0.25">
      <c r="B131" s="204" t="s">
        <v>348</v>
      </c>
      <c r="C131" s="204"/>
      <c r="D131" s="204"/>
      <c r="E131" s="204"/>
      <c r="F131" s="204"/>
    </row>
    <row r="132" spans="2:6" ht="15" customHeight="1" x14ac:dyDescent="0.25">
      <c r="B132" s="205" t="s">
        <v>349</v>
      </c>
      <c r="C132" s="205"/>
      <c r="D132" s="205"/>
      <c r="E132" s="205"/>
      <c r="F132" s="205"/>
    </row>
    <row r="133" spans="2:6" ht="15" customHeight="1" x14ac:dyDescent="0.25"/>
    <row r="136" spans="2:6" x14ac:dyDescent="0.25">
      <c r="B136" t="s">
        <v>406</v>
      </c>
      <c r="C136" s="204" t="s">
        <v>405</v>
      </c>
      <c r="D136" s="204"/>
      <c r="E136" s="204"/>
      <c r="F136" s="204"/>
    </row>
    <row r="139" spans="2:6" x14ac:dyDescent="0.25">
      <c r="B139" t="s">
        <v>407</v>
      </c>
      <c r="C139" s="204" t="s">
        <v>408</v>
      </c>
      <c r="D139" s="204"/>
      <c r="E139" s="204"/>
      <c r="F139" s="204"/>
    </row>
    <row r="142" spans="2:6" x14ac:dyDescent="0.25">
      <c r="B142" t="s">
        <v>409</v>
      </c>
    </row>
  </sheetData>
  <mergeCells count="30">
    <mergeCell ref="B2:F2"/>
    <mergeCell ref="B1:F1"/>
    <mergeCell ref="B131:F131"/>
    <mergeCell ref="B132:F132"/>
    <mergeCell ref="C136:F136"/>
    <mergeCell ref="C139:F139"/>
    <mergeCell ref="C16:D16"/>
    <mergeCell ref="B33:D33"/>
    <mergeCell ref="B34:D34"/>
    <mergeCell ref="B35:D35"/>
    <mergeCell ref="B130:F130"/>
    <mergeCell ref="B59:E59"/>
    <mergeCell ref="B60:E60"/>
    <mergeCell ref="B61:E61"/>
    <mergeCell ref="B62:E62"/>
    <mergeCell ref="B63:E63"/>
    <mergeCell ref="B64:E64"/>
    <mergeCell ref="B65:E65"/>
    <mergeCell ref="C9:D9"/>
    <mergeCell ref="C12:D12"/>
    <mergeCell ref="C13:D13"/>
    <mergeCell ref="C14:D14"/>
    <mergeCell ref="C15:D15"/>
    <mergeCell ref="C10:D10"/>
    <mergeCell ref="B66:E66"/>
    <mergeCell ref="B67:E67"/>
    <mergeCell ref="B58:E58"/>
    <mergeCell ref="C11:D11"/>
    <mergeCell ref="C17:D17"/>
    <mergeCell ref="C19:D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workbookViewId="0">
      <selection activeCell="B1" sqref="B1:G2"/>
    </sheetView>
  </sheetViews>
  <sheetFormatPr baseColWidth="10" defaultRowHeight="15" x14ac:dyDescent="0.25"/>
  <cols>
    <col min="1" max="1" width="1" customWidth="1"/>
    <col min="2" max="2" width="26.140625" customWidth="1"/>
    <col min="3" max="3" width="11.42578125" customWidth="1"/>
    <col min="4" max="4" width="13" customWidth="1"/>
    <col min="5" max="5" width="12.42578125" customWidth="1"/>
    <col min="6" max="6" width="13.140625" customWidth="1"/>
    <col min="7" max="7" width="12.7109375" customWidth="1"/>
  </cols>
  <sheetData>
    <row r="1" spans="2:7" ht="15.75" customHeight="1" x14ac:dyDescent="0.25">
      <c r="B1" s="193" t="s">
        <v>476</v>
      </c>
      <c r="C1" s="193"/>
      <c r="D1" s="193"/>
      <c r="E1" s="193"/>
      <c r="F1" s="193"/>
      <c r="G1" s="193"/>
    </row>
    <row r="2" spans="2:7" ht="15.75" customHeight="1" x14ac:dyDescent="0.25">
      <c r="B2" s="193" t="s">
        <v>477</v>
      </c>
      <c r="C2" s="193"/>
      <c r="D2" s="193"/>
      <c r="E2" s="193"/>
      <c r="F2" s="193"/>
      <c r="G2" s="193"/>
    </row>
    <row r="3" spans="2:7" ht="15.75" customHeight="1" x14ac:dyDescent="0.25">
      <c r="B3" s="192"/>
      <c r="C3" s="192"/>
      <c r="D3" s="192"/>
      <c r="E3" s="192"/>
      <c r="F3" s="192"/>
      <c r="G3" s="192"/>
    </row>
    <row r="4" spans="2:7" x14ac:dyDescent="0.25">
      <c r="B4" s="15" t="s">
        <v>59</v>
      </c>
      <c r="C4" s="15"/>
    </row>
    <row r="5" spans="2:7" x14ac:dyDescent="0.25">
      <c r="B5" s="141" t="s">
        <v>438</v>
      </c>
      <c r="C5" s="141"/>
      <c r="D5" s="141"/>
      <c r="E5" s="141"/>
      <c r="F5" s="141"/>
      <c r="G5" s="141"/>
    </row>
    <row r="6" spans="2:7" x14ac:dyDescent="0.25">
      <c r="B6" s="141" t="s">
        <v>439</v>
      </c>
      <c r="C6" s="141"/>
      <c r="D6" s="141"/>
      <c r="E6" s="141"/>
      <c r="F6" s="141"/>
      <c r="G6" s="141"/>
    </row>
    <row r="7" spans="2:7" ht="25.5" customHeight="1" x14ac:dyDescent="0.25">
      <c r="B7" s="140" t="s">
        <v>440</v>
      </c>
    </row>
    <row r="8" spans="2:7" ht="36.75" x14ac:dyDescent="0.25">
      <c r="B8" s="127" t="s">
        <v>15</v>
      </c>
      <c r="C8" s="127" t="s">
        <v>430</v>
      </c>
      <c r="D8" s="127" t="s">
        <v>429</v>
      </c>
      <c r="E8" s="127" t="s">
        <v>428</v>
      </c>
      <c r="F8" s="127" t="s">
        <v>431</v>
      </c>
      <c r="G8" s="118">
        <v>2015</v>
      </c>
    </row>
    <row r="9" spans="2:7" x14ac:dyDescent="0.25">
      <c r="B9" s="19" t="s">
        <v>60</v>
      </c>
      <c r="C9" s="125"/>
      <c r="D9" s="1"/>
      <c r="E9" s="1"/>
      <c r="F9" s="1"/>
      <c r="G9" s="1"/>
    </row>
    <row r="10" spans="2:7" x14ac:dyDescent="0.25">
      <c r="B10" s="124" t="s">
        <v>61</v>
      </c>
      <c r="C10" s="126" t="s">
        <v>441</v>
      </c>
      <c r="D10" s="128">
        <v>290650.67</v>
      </c>
      <c r="E10" s="128">
        <v>-33436.06</v>
      </c>
      <c r="F10" s="128">
        <f t="shared" ref="F10:F28" si="0">SUM(D10:E10)</f>
        <v>257214.61</v>
      </c>
      <c r="G10" s="128">
        <v>65518.9</v>
      </c>
    </row>
    <row r="11" spans="2:7" x14ac:dyDescent="0.25">
      <c r="B11" s="124" t="s">
        <v>325</v>
      </c>
      <c r="C11" s="126" t="s">
        <v>441</v>
      </c>
      <c r="D11" s="128">
        <v>36</v>
      </c>
      <c r="E11" s="128">
        <v>0</v>
      </c>
      <c r="F11" s="128">
        <f t="shared" si="0"/>
        <v>36</v>
      </c>
      <c r="G11" s="128">
        <v>36</v>
      </c>
    </row>
    <row r="12" spans="2:7" x14ac:dyDescent="0.25">
      <c r="B12" s="124" t="s">
        <v>62</v>
      </c>
      <c r="C12" s="126" t="s">
        <v>441</v>
      </c>
      <c r="D12" s="128">
        <v>284041.28999999998</v>
      </c>
      <c r="E12" s="128">
        <v>-130848.48</v>
      </c>
      <c r="F12" s="128">
        <f t="shared" si="0"/>
        <v>153192.81</v>
      </c>
      <c r="G12" s="128">
        <v>146243.4</v>
      </c>
    </row>
    <row r="13" spans="2:7" x14ac:dyDescent="0.25">
      <c r="B13" s="124" t="s">
        <v>63</v>
      </c>
      <c r="C13" s="126" t="s">
        <v>441</v>
      </c>
      <c r="D13" s="128">
        <v>8163</v>
      </c>
      <c r="E13" s="128">
        <v>-1279</v>
      </c>
      <c r="F13" s="128">
        <f t="shared" si="0"/>
        <v>6884</v>
      </c>
      <c r="G13" s="128">
        <v>8163</v>
      </c>
    </row>
    <row r="14" spans="2:7" x14ac:dyDescent="0.25">
      <c r="B14" s="124" t="s">
        <v>326</v>
      </c>
      <c r="C14" s="126" t="s">
        <v>441</v>
      </c>
      <c r="D14" s="129">
        <v>19819.259999999998</v>
      </c>
      <c r="E14" s="128">
        <v>-8992.3700000000008</v>
      </c>
      <c r="F14" s="128">
        <f t="shared" si="0"/>
        <v>10826.889999999998</v>
      </c>
      <c r="G14" s="129">
        <v>13919.5</v>
      </c>
    </row>
    <row r="15" spans="2:7" x14ac:dyDescent="0.25">
      <c r="B15" s="124" t="s">
        <v>327</v>
      </c>
      <c r="C15" s="126" t="s">
        <v>441</v>
      </c>
      <c r="D15" s="129">
        <v>88</v>
      </c>
      <c r="E15" s="128">
        <v>0</v>
      </c>
      <c r="F15" s="128">
        <f t="shared" si="0"/>
        <v>88</v>
      </c>
      <c r="G15" s="129">
        <v>88</v>
      </c>
    </row>
    <row r="16" spans="2:7" x14ac:dyDescent="0.25">
      <c r="B16" s="124" t="s">
        <v>328</v>
      </c>
      <c r="C16" s="126" t="s">
        <v>442</v>
      </c>
      <c r="D16" s="129">
        <v>0</v>
      </c>
      <c r="E16" s="128">
        <v>0</v>
      </c>
      <c r="F16" s="128">
        <f t="shared" si="0"/>
        <v>0</v>
      </c>
      <c r="G16" s="129">
        <v>0</v>
      </c>
    </row>
    <row r="17" spans="2:9" x14ac:dyDescent="0.25">
      <c r="B17" s="124" t="s">
        <v>329</v>
      </c>
      <c r="C17" s="126" t="s">
        <v>441</v>
      </c>
      <c r="D17" s="129">
        <v>5343184.9800000004</v>
      </c>
      <c r="E17" s="128">
        <v>-2255453.89</v>
      </c>
      <c r="F17" s="128">
        <f t="shared" si="0"/>
        <v>3087731.0900000003</v>
      </c>
      <c r="G17" s="129">
        <v>3813027.98</v>
      </c>
    </row>
    <row r="18" spans="2:9" x14ac:dyDescent="0.25">
      <c r="B18" s="124" t="s">
        <v>330</v>
      </c>
      <c r="C18" s="126" t="s">
        <v>441</v>
      </c>
      <c r="D18" s="129">
        <v>2</v>
      </c>
      <c r="E18" s="128">
        <v>0</v>
      </c>
      <c r="F18" s="128">
        <f t="shared" si="0"/>
        <v>2</v>
      </c>
      <c r="G18" s="129">
        <v>2</v>
      </c>
    </row>
    <row r="19" spans="2:9" x14ac:dyDescent="0.25">
      <c r="B19" s="124" t="s">
        <v>64</v>
      </c>
      <c r="C19" s="126" t="s">
        <v>441</v>
      </c>
      <c r="D19" s="129">
        <v>4</v>
      </c>
      <c r="E19" s="128">
        <v>0</v>
      </c>
      <c r="F19" s="128">
        <f t="shared" si="0"/>
        <v>4</v>
      </c>
      <c r="G19" s="129">
        <v>4</v>
      </c>
    </row>
    <row r="20" spans="2:9" x14ac:dyDescent="0.25">
      <c r="B20" s="124" t="s">
        <v>65</v>
      </c>
      <c r="C20" s="126" t="s">
        <v>441</v>
      </c>
      <c r="D20" s="129">
        <v>3</v>
      </c>
      <c r="E20" s="128">
        <v>0</v>
      </c>
      <c r="F20" s="128">
        <f t="shared" si="0"/>
        <v>3</v>
      </c>
      <c r="G20" s="129">
        <v>3</v>
      </c>
    </row>
    <row r="21" spans="2:9" x14ac:dyDescent="0.25">
      <c r="B21" s="124" t="s">
        <v>331</v>
      </c>
      <c r="C21" s="126" t="s">
        <v>442</v>
      </c>
      <c r="D21" s="129">
        <v>0</v>
      </c>
      <c r="E21" s="128">
        <v>0</v>
      </c>
      <c r="F21" s="128">
        <f t="shared" si="0"/>
        <v>0</v>
      </c>
      <c r="G21" s="129">
        <v>0</v>
      </c>
    </row>
    <row r="22" spans="2:9" x14ac:dyDescent="0.25">
      <c r="B22" s="124" t="s">
        <v>332</v>
      </c>
      <c r="C22" s="126" t="s">
        <v>442</v>
      </c>
      <c r="D22" s="129">
        <v>0</v>
      </c>
      <c r="E22" s="128">
        <v>0</v>
      </c>
      <c r="F22" s="128">
        <f t="shared" si="0"/>
        <v>0</v>
      </c>
      <c r="G22" s="129">
        <v>0</v>
      </c>
    </row>
    <row r="23" spans="2:9" x14ac:dyDescent="0.25">
      <c r="B23" s="124" t="s">
        <v>333</v>
      </c>
      <c r="C23" s="126" t="s">
        <v>441</v>
      </c>
      <c r="D23" s="129">
        <v>118010.14</v>
      </c>
      <c r="E23" s="128">
        <v>-13254.34</v>
      </c>
      <c r="F23" s="128">
        <f t="shared" si="0"/>
        <v>104755.8</v>
      </c>
      <c r="G23" s="129">
        <v>39170.019999999997</v>
      </c>
    </row>
    <row r="24" spans="2:9" x14ac:dyDescent="0.25">
      <c r="B24" s="124" t="s">
        <v>334</v>
      </c>
      <c r="C24" s="126" t="s">
        <v>441</v>
      </c>
      <c r="D24" s="129">
        <v>81</v>
      </c>
      <c r="E24" s="128">
        <v>0</v>
      </c>
      <c r="F24" s="128">
        <f t="shared" si="0"/>
        <v>81</v>
      </c>
      <c r="G24" s="129">
        <v>81</v>
      </c>
    </row>
    <row r="25" spans="2:9" x14ac:dyDescent="0.25">
      <c r="B25" s="124" t="s">
        <v>335</v>
      </c>
      <c r="C25" s="126" t="s">
        <v>441</v>
      </c>
      <c r="D25" s="129">
        <v>47560</v>
      </c>
      <c r="E25" s="128">
        <v>-3567</v>
      </c>
      <c r="F25" s="128">
        <f t="shared" si="0"/>
        <v>43993</v>
      </c>
      <c r="G25" s="129">
        <v>0</v>
      </c>
      <c r="I25" s="114"/>
    </row>
    <row r="26" spans="2:9" x14ac:dyDescent="0.25">
      <c r="B26" s="124" t="s">
        <v>66</v>
      </c>
      <c r="C26" s="126" t="s">
        <v>441</v>
      </c>
      <c r="D26" s="129">
        <v>188919.81</v>
      </c>
      <c r="E26" s="128">
        <v>-29017.9</v>
      </c>
      <c r="F26" s="128">
        <f t="shared" si="0"/>
        <v>159901.91</v>
      </c>
      <c r="G26" s="129">
        <v>40241.800000000003</v>
      </c>
    </row>
    <row r="27" spans="2:9" x14ac:dyDescent="0.25">
      <c r="B27" s="124" t="s">
        <v>336</v>
      </c>
      <c r="C27" s="126" t="s">
        <v>442</v>
      </c>
      <c r="D27" s="129">
        <v>0</v>
      </c>
      <c r="E27" s="129">
        <v>0</v>
      </c>
      <c r="F27" s="128">
        <f t="shared" si="0"/>
        <v>0</v>
      </c>
      <c r="G27" s="129">
        <v>0</v>
      </c>
    </row>
    <row r="28" spans="2:9" x14ac:dyDescent="0.25">
      <c r="B28" s="26" t="s">
        <v>67</v>
      </c>
      <c r="C28" s="118"/>
      <c r="D28" s="130">
        <f>SUM(D10:D27)</f>
        <v>6300563.1499999994</v>
      </c>
      <c r="E28" s="130">
        <f>SUM(E10:E27)</f>
        <v>-2475849.04</v>
      </c>
      <c r="F28" s="130">
        <f t="shared" si="0"/>
        <v>3824714.1099999994</v>
      </c>
      <c r="G28" s="130">
        <f>SUM(G10:G27)</f>
        <v>4126498.5999999996</v>
      </c>
    </row>
    <row r="30" spans="2:9" ht="36.75" x14ac:dyDescent="0.25">
      <c r="B30" s="118" t="s">
        <v>15</v>
      </c>
      <c r="C30" s="127" t="s">
        <v>430</v>
      </c>
      <c r="D30" s="127" t="s">
        <v>429</v>
      </c>
      <c r="E30" s="127" t="s">
        <v>428</v>
      </c>
      <c r="F30" s="127" t="s">
        <v>431</v>
      </c>
      <c r="G30" s="118">
        <v>2015</v>
      </c>
    </row>
    <row r="31" spans="2:9" x14ac:dyDescent="0.25">
      <c r="B31" s="19" t="s">
        <v>68</v>
      </c>
      <c r="C31" s="117"/>
      <c r="D31" s="1"/>
      <c r="E31" s="1"/>
      <c r="F31" s="1"/>
      <c r="G31" s="1"/>
    </row>
    <row r="32" spans="2:9" x14ac:dyDescent="0.25">
      <c r="B32" s="124" t="s">
        <v>69</v>
      </c>
      <c r="C32" s="116"/>
      <c r="D32" s="129">
        <v>15671805.26</v>
      </c>
      <c r="E32" s="129">
        <v>0</v>
      </c>
      <c r="F32" s="129">
        <f>SUM(D32:E32)</f>
        <v>15671805.26</v>
      </c>
      <c r="G32" s="129">
        <v>15671805.26</v>
      </c>
    </row>
    <row r="33" spans="2:7" x14ac:dyDescent="0.25">
      <c r="B33" s="124" t="s">
        <v>70</v>
      </c>
      <c r="C33" s="116"/>
      <c r="D33" s="129">
        <v>0</v>
      </c>
      <c r="E33" s="129">
        <v>-69858</v>
      </c>
      <c r="F33" s="129">
        <f t="shared" ref="F33:F43" si="1">SUM(D33:E33)</f>
        <v>-69858</v>
      </c>
      <c r="G33" s="129"/>
    </row>
    <row r="34" spans="2:7" x14ac:dyDescent="0.25">
      <c r="B34" s="124" t="s">
        <v>71</v>
      </c>
      <c r="C34" s="116"/>
      <c r="D34" s="129">
        <v>6192090.8700000001</v>
      </c>
      <c r="E34" s="129">
        <v>0</v>
      </c>
      <c r="F34" s="129">
        <f t="shared" si="1"/>
        <v>6192090.8700000001</v>
      </c>
      <c r="G34" s="129">
        <v>2116897.06</v>
      </c>
    </row>
    <row r="35" spans="2:7" x14ac:dyDescent="0.25">
      <c r="B35" s="124" t="s">
        <v>73</v>
      </c>
      <c r="C35" s="116"/>
      <c r="D35" s="129">
        <v>0</v>
      </c>
      <c r="E35" s="129">
        <v>0</v>
      </c>
      <c r="F35" s="129">
        <f t="shared" si="1"/>
        <v>0</v>
      </c>
      <c r="G35" s="129"/>
    </row>
    <row r="36" spans="2:7" x14ac:dyDescent="0.25">
      <c r="B36" s="124" t="s">
        <v>414</v>
      </c>
      <c r="C36" s="116"/>
      <c r="D36" s="129">
        <v>4944785.08</v>
      </c>
      <c r="E36" s="129">
        <v>0</v>
      </c>
      <c r="F36" s="129">
        <f t="shared" si="1"/>
        <v>4944785.08</v>
      </c>
      <c r="G36" s="129">
        <v>4944785.08</v>
      </c>
    </row>
    <row r="37" spans="2:7" ht="26.25" customHeight="1" x14ac:dyDescent="0.25">
      <c r="B37" s="124" t="s">
        <v>414</v>
      </c>
      <c r="C37" s="116"/>
      <c r="D37" s="129">
        <v>0</v>
      </c>
      <c r="E37" s="129">
        <v>0</v>
      </c>
      <c r="F37" s="129">
        <f t="shared" si="1"/>
        <v>0</v>
      </c>
      <c r="G37" s="129">
        <v>0</v>
      </c>
    </row>
    <row r="38" spans="2:7" ht="24" x14ac:dyDescent="0.25">
      <c r="B38" s="139" t="s">
        <v>415</v>
      </c>
      <c r="C38" s="116"/>
      <c r="D38" s="129">
        <v>4402267.84</v>
      </c>
      <c r="E38" s="129">
        <v>0</v>
      </c>
      <c r="F38" s="129">
        <f t="shared" si="1"/>
        <v>4402267.84</v>
      </c>
      <c r="G38" s="129">
        <v>0</v>
      </c>
    </row>
    <row r="39" spans="2:7" x14ac:dyDescent="0.25">
      <c r="B39" s="131" t="s">
        <v>416</v>
      </c>
      <c r="C39" s="116"/>
      <c r="D39" s="129">
        <v>0</v>
      </c>
      <c r="E39" s="129">
        <v>0</v>
      </c>
      <c r="F39" s="129">
        <f t="shared" si="1"/>
        <v>0</v>
      </c>
      <c r="G39" s="129">
        <v>0</v>
      </c>
    </row>
    <row r="40" spans="2:7" ht="24.75" x14ac:dyDescent="0.25">
      <c r="B40" s="131" t="s">
        <v>338</v>
      </c>
      <c r="C40" s="116"/>
      <c r="D40" s="129">
        <v>0</v>
      </c>
      <c r="E40" s="129">
        <v>0</v>
      </c>
      <c r="F40" s="129">
        <f t="shared" si="1"/>
        <v>0</v>
      </c>
      <c r="G40" s="129">
        <v>0</v>
      </c>
    </row>
    <row r="41" spans="2:7" ht="24.75" x14ac:dyDescent="0.25">
      <c r="B41" s="131" t="s">
        <v>72</v>
      </c>
      <c r="C41" s="116"/>
      <c r="D41" s="129">
        <v>385797.2</v>
      </c>
      <c r="E41" s="129">
        <v>0</v>
      </c>
      <c r="F41" s="129">
        <f t="shared" si="1"/>
        <v>385797.2</v>
      </c>
      <c r="G41" s="129">
        <v>0</v>
      </c>
    </row>
    <row r="42" spans="2:7" ht="24.75" x14ac:dyDescent="0.25">
      <c r="B42" s="131" t="s">
        <v>72</v>
      </c>
      <c r="C42" s="116"/>
      <c r="D42" s="129">
        <v>0</v>
      </c>
      <c r="E42" s="129">
        <v>0</v>
      </c>
      <c r="F42" s="129">
        <f t="shared" si="1"/>
        <v>0</v>
      </c>
      <c r="G42" s="129">
        <v>0</v>
      </c>
    </row>
    <row r="43" spans="2:7" x14ac:dyDescent="0.25">
      <c r="B43" s="132" t="s">
        <v>67</v>
      </c>
      <c r="C43" s="133"/>
      <c r="D43" s="130">
        <f>SUM(D32:D42)</f>
        <v>31596746.25</v>
      </c>
      <c r="E43" s="130">
        <f>SUM(E33:E42)</f>
        <v>-69858</v>
      </c>
      <c r="F43" s="130">
        <f t="shared" si="1"/>
        <v>31526888.25</v>
      </c>
      <c r="G43" s="134">
        <f>SUM(G32:G42)</f>
        <v>22733487.399999999</v>
      </c>
    </row>
    <row r="44" spans="2:7" ht="15.75" thickBot="1" x14ac:dyDescent="0.3">
      <c r="B44" s="135" t="s">
        <v>432</v>
      </c>
      <c r="C44" s="136"/>
      <c r="D44" s="136"/>
      <c r="E44" s="136"/>
      <c r="F44" s="137">
        <f>SUM(F43+F28)</f>
        <v>35351602.359999999</v>
      </c>
    </row>
    <row r="45" spans="2:7" ht="15.75" thickTop="1" x14ac:dyDescent="0.25"/>
  </sheetData>
  <mergeCells count="2">
    <mergeCell ref="B1:G1"/>
    <mergeCell ref="B2:G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sqref="A1:E2"/>
    </sheetView>
  </sheetViews>
  <sheetFormatPr baseColWidth="10" defaultRowHeight="15" x14ac:dyDescent="0.25"/>
  <cols>
    <col min="1" max="1" width="29.42578125" customWidth="1"/>
    <col min="2" max="2" width="10.140625" customWidth="1"/>
    <col min="3" max="3" width="13.42578125" customWidth="1"/>
    <col min="4" max="5" width="15.85546875" customWidth="1"/>
    <col min="6" max="6" width="15.140625" bestFit="1" customWidth="1"/>
  </cols>
  <sheetData>
    <row r="1" spans="1:5" ht="15.75" x14ac:dyDescent="0.25">
      <c r="A1" s="193" t="s">
        <v>476</v>
      </c>
      <c r="B1" s="193"/>
      <c r="C1" s="193"/>
      <c r="D1" s="193"/>
      <c r="E1" s="193"/>
    </row>
    <row r="2" spans="1:5" ht="15.75" x14ac:dyDescent="0.25">
      <c r="A2" s="193" t="s">
        <v>477</v>
      </c>
      <c r="B2" s="193"/>
      <c r="C2" s="193"/>
      <c r="D2" s="193"/>
      <c r="E2" s="193"/>
    </row>
    <row r="4" spans="1:5" ht="15.75" x14ac:dyDescent="0.25">
      <c r="A4" s="193" t="s">
        <v>208</v>
      </c>
      <c r="B4" s="193"/>
      <c r="C4" s="193"/>
      <c r="D4" s="193"/>
      <c r="E4" s="193"/>
    </row>
    <row r="5" spans="1:5" ht="15.75" x14ac:dyDescent="0.25">
      <c r="A5" s="39"/>
      <c r="B5" s="39"/>
      <c r="C5" s="39"/>
      <c r="D5" s="39"/>
      <c r="E5" s="39"/>
    </row>
    <row r="6" spans="1:5" x14ac:dyDescent="0.25">
      <c r="A6" s="15" t="s">
        <v>131</v>
      </c>
    </row>
    <row r="8" spans="1:5" x14ac:dyDescent="0.25">
      <c r="A8" s="20" t="s">
        <v>16</v>
      </c>
      <c r="B8" s="20" t="s">
        <v>17</v>
      </c>
      <c r="C8" s="20" t="s">
        <v>113</v>
      </c>
      <c r="D8" s="20">
        <v>2016</v>
      </c>
      <c r="E8" s="20">
        <v>2015</v>
      </c>
    </row>
    <row r="9" spans="1:5" x14ac:dyDescent="0.25">
      <c r="A9" s="19" t="s">
        <v>114</v>
      </c>
      <c r="B9" s="1"/>
      <c r="C9" s="1"/>
      <c r="D9" s="42">
        <f>D10+D11+D12</f>
        <v>13258459.51</v>
      </c>
      <c r="E9" s="42">
        <f>SUM(E10:E12)</f>
        <v>10846162.640000001</v>
      </c>
    </row>
    <row r="10" spans="1:5" x14ac:dyDescent="0.25">
      <c r="A10" s="1" t="s">
        <v>115</v>
      </c>
      <c r="B10" s="72" t="s">
        <v>197</v>
      </c>
      <c r="C10" s="43" t="s">
        <v>0</v>
      </c>
      <c r="D10" s="10">
        <v>11286861.07</v>
      </c>
      <c r="E10" s="10">
        <v>9270348.7400000002</v>
      </c>
    </row>
    <row r="11" spans="1:5" x14ac:dyDescent="0.25">
      <c r="A11" s="1" t="s">
        <v>116</v>
      </c>
      <c r="B11" s="72" t="s">
        <v>197</v>
      </c>
      <c r="C11" s="43" t="s">
        <v>0</v>
      </c>
      <c r="D11" s="10">
        <v>1659774.1</v>
      </c>
      <c r="E11" s="10">
        <v>1287945.3</v>
      </c>
    </row>
    <row r="12" spans="1:5" x14ac:dyDescent="0.25">
      <c r="A12" s="1" t="s">
        <v>117</v>
      </c>
      <c r="B12" s="72" t="s">
        <v>197</v>
      </c>
      <c r="C12" s="43" t="s">
        <v>0</v>
      </c>
      <c r="D12" s="10">
        <v>311824.34000000003</v>
      </c>
      <c r="E12" s="10">
        <v>287868.59999999998</v>
      </c>
    </row>
    <row r="13" spans="1:5" x14ac:dyDescent="0.25">
      <c r="A13" s="19" t="s">
        <v>343</v>
      </c>
      <c r="B13" s="72"/>
      <c r="C13" s="43"/>
      <c r="D13" s="42">
        <f>SUM(D14)</f>
        <v>88880</v>
      </c>
      <c r="E13" s="42">
        <f>SUM(E14)</f>
        <v>165083.73000000001</v>
      </c>
    </row>
    <row r="14" spans="1:5" x14ac:dyDescent="0.25">
      <c r="A14" s="41" t="s">
        <v>343</v>
      </c>
      <c r="B14" s="72"/>
      <c r="C14" s="43"/>
      <c r="D14" s="10">
        <v>88880</v>
      </c>
      <c r="E14" s="10">
        <v>165083.73000000001</v>
      </c>
    </row>
    <row r="15" spans="1:5" x14ac:dyDescent="0.25">
      <c r="A15" s="19" t="s">
        <v>118</v>
      </c>
      <c r="B15" s="73"/>
      <c r="C15" s="19"/>
      <c r="D15" s="44">
        <f>SUM(D16:D18)</f>
        <v>14126223.59</v>
      </c>
      <c r="E15" s="44">
        <f>SUM(E16:E18)</f>
        <v>13187499.680000002</v>
      </c>
    </row>
    <row r="16" spans="1:5" x14ac:dyDescent="0.25">
      <c r="A16" s="1" t="s">
        <v>119</v>
      </c>
      <c r="B16" s="72" t="s">
        <v>197</v>
      </c>
      <c r="C16" s="43" t="s">
        <v>0</v>
      </c>
      <c r="D16" s="10">
        <v>12685761.42</v>
      </c>
      <c r="E16" s="10">
        <v>11673848.960000001</v>
      </c>
    </row>
    <row r="17" spans="1:5" x14ac:dyDescent="0.25">
      <c r="A17" s="1" t="s">
        <v>120</v>
      </c>
      <c r="B17" s="72" t="s">
        <v>197</v>
      </c>
      <c r="C17" s="43" t="s">
        <v>0</v>
      </c>
      <c r="D17" s="10">
        <v>11600.67</v>
      </c>
      <c r="E17" s="10">
        <v>91209.42</v>
      </c>
    </row>
    <row r="18" spans="1:5" x14ac:dyDescent="0.25">
      <c r="A18" s="1" t="s">
        <v>121</v>
      </c>
      <c r="B18" s="72" t="s">
        <v>197</v>
      </c>
      <c r="C18" s="43" t="s">
        <v>0</v>
      </c>
      <c r="D18" s="10">
        <v>1428861.5</v>
      </c>
      <c r="E18" s="10">
        <v>1422441.3</v>
      </c>
    </row>
    <row r="19" spans="1:5" x14ac:dyDescent="0.25">
      <c r="A19" s="45" t="s">
        <v>122</v>
      </c>
      <c r="B19" s="45"/>
      <c r="C19" s="45"/>
      <c r="D19" s="46">
        <f>SUM(D20)</f>
        <v>9995.5300000000007</v>
      </c>
      <c r="E19" s="46">
        <f>SUM(E20:E21)</f>
        <v>4866.1000000000004</v>
      </c>
    </row>
    <row r="20" spans="1:5" x14ac:dyDescent="0.25">
      <c r="A20" s="1" t="s">
        <v>123</v>
      </c>
      <c r="B20" s="72"/>
      <c r="C20" s="43"/>
      <c r="D20" s="10">
        <v>9995.5300000000007</v>
      </c>
      <c r="E20" s="10">
        <v>4866.1000000000004</v>
      </c>
    </row>
    <row r="21" spans="1:5" x14ac:dyDescent="0.25">
      <c r="A21" s="1" t="s">
        <v>124</v>
      </c>
      <c r="B21" s="72" t="s">
        <v>198</v>
      </c>
      <c r="C21" s="43" t="s">
        <v>0</v>
      </c>
      <c r="D21" s="10"/>
      <c r="E21" s="10"/>
    </row>
    <row r="22" spans="1:5" x14ac:dyDescent="0.25">
      <c r="A22" s="19" t="s">
        <v>125</v>
      </c>
      <c r="B22" s="16"/>
      <c r="C22" s="1"/>
      <c r="D22" s="44">
        <f>SUM(D23)</f>
        <v>1186217.08</v>
      </c>
      <c r="E22" s="44">
        <f>SUM(E23)</f>
        <v>1127063.6000000001</v>
      </c>
    </row>
    <row r="23" spans="1:5" x14ac:dyDescent="0.25">
      <c r="A23" s="1" t="s">
        <v>126</v>
      </c>
      <c r="B23" s="72" t="s">
        <v>198</v>
      </c>
      <c r="C23" s="43" t="s">
        <v>0</v>
      </c>
      <c r="D23" s="10">
        <v>1186217.08</v>
      </c>
      <c r="E23" s="10">
        <v>1127063.6000000001</v>
      </c>
    </row>
    <row r="24" spans="1:5" x14ac:dyDescent="0.25">
      <c r="A24" s="19" t="s">
        <v>127</v>
      </c>
      <c r="B24" s="16"/>
      <c r="C24" s="1"/>
      <c r="D24" s="82">
        <f>SUM(D25:D26)</f>
        <v>94935687.909999996</v>
      </c>
      <c r="E24" s="82">
        <f>SUM(E25:E26)</f>
        <v>89429732.730000004</v>
      </c>
    </row>
    <row r="25" spans="1:5" x14ac:dyDescent="0.25">
      <c r="A25" s="1" t="s">
        <v>128</v>
      </c>
      <c r="B25" s="72" t="s">
        <v>198</v>
      </c>
      <c r="C25" s="43" t="s">
        <v>130</v>
      </c>
      <c r="D25" s="10">
        <v>78615273.310000002</v>
      </c>
      <c r="E25" s="10">
        <v>89359732.730000004</v>
      </c>
    </row>
    <row r="26" spans="1:5" x14ac:dyDescent="0.25">
      <c r="A26" s="41" t="s">
        <v>129</v>
      </c>
      <c r="B26" s="72" t="s">
        <v>198</v>
      </c>
      <c r="C26" s="43" t="s">
        <v>130</v>
      </c>
      <c r="D26" s="10">
        <v>16320414.6</v>
      </c>
      <c r="E26" s="10">
        <v>70000</v>
      </c>
    </row>
    <row r="27" spans="1:5" x14ac:dyDescent="0.25">
      <c r="A27" s="20" t="s">
        <v>39</v>
      </c>
      <c r="B27" s="26"/>
      <c r="C27" s="26"/>
      <c r="D27" s="27">
        <f>SUM(D24+D22+D19+D15+D13+D9)</f>
        <v>123605463.62</v>
      </c>
      <c r="E27" s="27">
        <f>SUM(E24+E22+E19+E15+E9+E13)</f>
        <v>114760408.48</v>
      </c>
    </row>
    <row r="30" spans="1:5" x14ac:dyDescent="0.25">
      <c r="A30" s="15" t="s">
        <v>132</v>
      </c>
    </row>
    <row r="32" spans="1:5" x14ac:dyDescent="0.25">
      <c r="A32" t="s">
        <v>99</v>
      </c>
    </row>
    <row r="33" spans="1:5" x14ac:dyDescent="0.25">
      <c r="A33" t="s">
        <v>80</v>
      </c>
    </row>
    <row r="35" spans="1:5" x14ac:dyDescent="0.25">
      <c r="A35" s="15" t="s">
        <v>134</v>
      </c>
    </row>
    <row r="36" spans="1:5" x14ac:dyDescent="0.25">
      <c r="A36" s="15"/>
    </row>
    <row r="37" spans="1:5" x14ac:dyDescent="0.25">
      <c r="A37" s="21" t="s">
        <v>135</v>
      </c>
      <c r="B37" s="21"/>
      <c r="C37" s="21"/>
      <c r="D37" s="21"/>
      <c r="E37" s="21"/>
    </row>
    <row r="38" spans="1:5" x14ac:dyDescent="0.25">
      <c r="A38" s="21" t="s">
        <v>136</v>
      </c>
      <c r="B38" s="21"/>
      <c r="C38" s="21"/>
      <c r="D38" s="21"/>
      <c r="E38" s="21"/>
    </row>
    <row r="39" spans="1:5" x14ac:dyDescent="0.25">
      <c r="A39" s="21" t="s">
        <v>137</v>
      </c>
      <c r="B39" s="21"/>
      <c r="C39" s="21"/>
      <c r="D39" s="21"/>
      <c r="E39" s="21"/>
    </row>
    <row r="40" spans="1:5" x14ac:dyDescent="0.25">
      <c r="A40" s="21"/>
      <c r="B40" s="21"/>
      <c r="C40" s="21"/>
      <c r="D40" s="21"/>
      <c r="E40" s="21"/>
    </row>
    <row r="41" spans="1:5" x14ac:dyDescent="0.25">
      <c r="A41" s="49" t="s">
        <v>84</v>
      </c>
      <c r="B41" s="199" t="s">
        <v>193</v>
      </c>
      <c r="C41" s="199"/>
      <c r="D41" s="49">
        <v>2016</v>
      </c>
      <c r="E41" s="49">
        <v>2015</v>
      </c>
    </row>
    <row r="42" spans="1:5" ht="73.5" customHeight="1" x14ac:dyDescent="0.25">
      <c r="A42" s="56" t="s">
        <v>139</v>
      </c>
      <c r="B42" s="226" t="s">
        <v>194</v>
      </c>
      <c r="C42" s="226"/>
      <c r="D42" s="17">
        <v>49034304.490000002</v>
      </c>
      <c r="E42" s="17">
        <v>47180914.549999997</v>
      </c>
    </row>
    <row r="43" spans="1:5" ht="98.25" customHeight="1" x14ac:dyDescent="0.25">
      <c r="A43" s="57" t="s">
        <v>195</v>
      </c>
      <c r="B43" s="217" t="s">
        <v>196</v>
      </c>
      <c r="C43" s="218"/>
      <c r="D43" s="17">
        <v>24276922.100000001</v>
      </c>
      <c r="E43" s="17">
        <v>22537870.960000001</v>
      </c>
    </row>
    <row r="44" spans="1:5" x14ac:dyDescent="0.25">
      <c r="A44" s="49" t="s">
        <v>39</v>
      </c>
      <c r="B44" s="206"/>
      <c r="C44" s="208"/>
      <c r="D44" s="27">
        <f>SUM(D42:D43)</f>
        <v>73311226.590000004</v>
      </c>
      <c r="E44" s="27">
        <f>SUM(E42:E43)</f>
        <v>69718785.50999999</v>
      </c>
    </row>
    <row r="45" spans="1:5" x14ac:dyDescent="0.25">
      <c r="A45" s="29"/>
      <c r="B45" s="29"/>
      <c r="C45" s="29"/>
      <c r="D45" s="31"/>
      <c r="E45" s="31"/>
    </row>
    <row r="46" spans="1:5" x14ac:dyDescent="0.25">
      <c r="A46" s="29" t="s">
        <v>199</v>
      </c>
      <c r="B46" s="29"/>
      <c r="C46" s="29"/>
      <c r="D46" s="31"/>
      <c r="E46" s="31"/>
    </row>
    <row r="47" spans="1:5" x14ac:dyDescent="0.25">
      <c r="A47" s="58"/>
      <c r="B47" s="29"/>
      <c r="C47" s="29"/>
      <c r="D47" s="31"/>
      <c r="E47" s="31"/>
    </row>
    <row r="48" spans="1:5" x14ac:dyDescent="0.25">
      <c r="A48" s="58" t="s">
        <v>200</v>
      </c>
      <c r="B48" s="29"/>
      <c r="C48" s="29"/>
      <c r="D48" s="31"/>
      <c r="E48" s="31"/>
    </row>
    <row r="49" spans="1:6" x14ac:dyDescent="0.25">
      <c r="A49" s="29"/>
      <c r="B49" s="29"/>
      <c r="C49" s="29"/>
      <c r="D49" s="31"/>
      <c r="E49" s="31"/>
    </row>
    <row r="50" spans="1:6" x14ac:dyDescent="0.25">
      <c r="A50" s="55" t="s">
        <v>84</v>
      </c>
      <c r="B50" s="199" t="s">
        <v>193</v>
      </c>
      <c r="C50" s="199"/>
      <c r="D50" s="55">
        <v>2016</v>
      </c>
      <c r="E50" s="55">
        <v>2015</v>
      </c>
    </row>
    <row r="51" spans="1:6" x14ac:dyDescent="0.25">
      <c r="A51" s="2" t="s">
        <v>192</v>
      </c>
      <c r="B51" s="47"/>
      <c r="C51" s="48"/>
      <c r="D51" s="80">
        <f>SUM(D52+D57+D65+D75+D83+D84)</f>
        <v>102000384.46000001</v>
      </c>
      <c r="E51" s="80">
        <f>SUM(E52+E57+E65+E75+E82+E84)</f>
        <v>99770169.489999995</v>
      </c>
    </row>
    <row r="52" spans="1:6" x14ac:dyDescent="0.25">
      <c r="A52" s="52" t="s">
        <v>133</v>
      </c>
      <c r="B52" s="47"/>
      <c r="C52" s="48"/>
      <c r="D52" s="14">
        <f>SUM(D53:D56)</f>
        <v>49034304.490000002</v>
      </c>
      <c r="E52" s="14">
        <f>SUM(E53:E56)</f>
        <v>47180914.549999997</v>
      </c>
      <c r="F52" s="62"/>
    </row>
    <row r="53" spans="1:6" ht="37.5" customHeight="1" x14ac:dyDescent="0.25">
      <c r="A53" s="50" t="s">
        <v>139</v>
      </c>
      <c r="B53" s="221" t="s">
        <v>140</v>
      </c>
      <c r="C53" s="222"/>
      <c r="D53" s="10">
        <v>35409694.460000001</v>
      </c>
      <c r="E53" s="10">
        <v>34367910.409999996</v>
      </c>
      <c r="F53" s="62"/>
    </row>
    <row r="54" spans="1:6" ht="33.75" customHeight="1" x14ac:dyDescent="0.25">
      <c r="A54" s="50" t="s">
        <v>141</v>
      </c>
      <c r="B54" s="217" t="s">
        <v>156</v>
      </c>
      <c r="C54" s="218"/>
      <c r="D54" s="10">
        <v>6962824.8300000001</v>
      </c>
      <c r="E54" s="10">
        <v>6238916.4100000001</v>
      </c>
    </row>
    <row r="55" spans="1:6" ht="40.5" customHeight="1" x14ac:dyDescent="0.25">
      <c r="A55" s="1" t="s">
        <v>138</v>
      </c>
      <c r="B55" s="217" t="s">
        <v>157</v>
      </c>
      <c r="C55" s="218"/>
      <c r="D55" s="10">
        <v>1961967.71</v>
      </c>
      <c r="E55" s="10">
        <v>1932887.88</v>
      </c>
    </row>
    <row r="56" spans="1:6" ht="50.25" customHeight="1" x14ac:dyDescent="0.25">
      <c r="A56" s="50" t="s">
        <v>142</v>
      </c>
      <c r="B56" s="221" t="s">
        <v>143</v>
      </c>
      <c r="C56" s="222"/>
      <c r="D56" s="10">
        <v>4699817.49</v>
      </c>
      <c r="E56" s="10">
        <v>4641199.8499999996</v>
      </c>
    </row>
    <row r="57" spans="1:6" x14ac:dyDescent="0.25">
      <c r="A57" s="53" t="s">
        <v>144</v>
      </c>
      <c r="B57" s="202"/>
      <c r="C57" s="203"/>
      <c r="D57" s="54">
        <f>SUM(D58:D64)</f>
        <v>14120852.529999999</v>
      </c>
      <c r="E57" s="54">
        <f>SUM(E58:E64)</f>
        <v>12714755.549999999</v>
      </c>
    </row>
    <row r="58" spans="1:6" ht="46.5" customHeight="1" x14ac:dyDescent="0.25">
      <c r="A58" s="51" t="s">
        <v>151</v>
      </c>
      <c r="B58" s="217" t="s">
        <v>158</v>
      </c>
      <c r="C58" s="218"/>
      <c r="D58" s="17">
        <v>505936.17</v>
      </c>
      <c r="E58" s="17">
        <v>500518.32</v>
      </c>
    </row>
    <row r="59" spans="1:6" ht="48" customHeight="1" x14ac:dyDescent="0.25">
      <c r="A59" s="51" t="s">
        <v>145</v>
      </c>
      <c r="B59" s="217" t="s">
        <v>159</v>
      </c>
      <c r="C59" s="218"/>
      <c r="D59" s="17">
        <v>332919.78000000003</v>
      </c>
      <c r="E59" s="17">
        <v>236957.1</v>
      </c>
    </row>
    <row r="60" spans="1:6" ht="39" customHeight="1" x14ac:dyDescent="0.25">
      <c r="A60" s="51" t="s">
        <v>146</v>
      </c>
      <c r="B60" s="217" t="s">
        <v>152</v>
      </c>
      <c r="C60" s="218"/>
      <c r="D60" s="17">
        <v>3788450.1</v>
      </c>
      <c r="E60" s="17">
        <v>2735712.6</v>
      </c>
    </row>
    <row r="61" spans="1:6" ht="53.25" customHeight="1" x14ac:dyDescent="0.25">
      <c r="A61" s="51" t="s">
        <v>147</v>
      </c>
      <c r="B61" s="217" t="s">
        <v>160</v>
      </c>
      <c r="C61" s="218"/>
      <c r="D61" s="17">
        <v>41498.19</v>
      </c>
      <c r="E61" s="17">
        <v>28380.38</v>
      </c>
    </row>
    <row r="62" spans="1:6" ht="74.25" customHeight="1" x14ac:dyDescent="0.25">
      <c r="A62" s="51" t="s">
        <v>148</v>
      </c>
      <c r="B62" s="217" t="s">
        <v>153</v>
      </c>
      <c r="C62" s="218"/>
      <c r="D62" s="17">
        <v>7393745.96</v>
      </c>
      <c r="E62" s="17">
        <v>7163420.5899999999</v>
      </c>
    </row>
    <row r="63" spans="1:6" ht="59.25" customHeight="1" x14ac:dyDescent="0.25">
      <c r="A63" s="51" t="s">
        <v>149</v>
      </c>
      <c r="B63" s="217" t="s">
        <v>155</v>
      </c>
      <c r="C63" s="218"/>
      <c r="D63" s="17">
        <v>434980.5</v>
      </c>
      <c r="E63" s="17">
        <v>369463.87</v>
      </c>
    </row>
    <row r="64" spans="1:6" ht="41.25" customHeight="1" x14ac:dyDescent="0.25">
      <c r="A64" s="51" t="s">
        <v>150</v>
      </c>
      <c r="B64" s="221" t="s">
        <v>154</v>
      </c>
      <c r="C64" s="222"/>
      <c r="D64" s="17">
        <v>1623321.83</v>
      </c>
      <c r="E64" s="84">
        <v>1680302.69</v>
      </c>
    </row>
    <row r="65" spans="1:6" ht="24.75" customHeight="1" x14ac:dyDescent="0.25">
      <c r="A65" s="53" t="s">
        <v>161</v>
      </c>
      <c r="B65" s="202"/>
      <c r="C65" s="203"/>
      <c r="D65" s="54">
        <f>SUM(D66:D74)</f>
        <v>24276922.100000001</v>
      </c>
      <c r="E65" s="14">
        <f>SUM(E66:E74)</f>
        <v>22537870.960000001</v>
      </c>
    </row>
    <row r="66" spans="1:6" ht="45" customHeight="1" x14ac:dyDescent="0.25">
      <c r="A66" s="51" t="s">
        <v>162</v>
      </c>
      <c r="B66" s="217" t="s">
        <v>178</v>
      </c>
      <c r="C66" s="218"/>
      <c r="D66" s="10">
        <v>13326545.949999999</v>
      </c>
      <c r="E66" s="10">
        <v>14014195.99</v>
      </c>
      <c r="F66" s="62"/>
    </row>
    <row r="67" spans="1:6" ht="62.25" customHeight="1" x14ac:dyDescent="0.25">
      <c r="A67" s="51" t="s">
        <v>163</v>
      </c>
      <c r="B67" s="217" t="s">
        <v>170</v>
      </c>
      <c r="C67" s="218"/>
      <c r="D67" s="10">
        <v>886025.87</v>
      </c>
      <c r="E67" s="10">
        <v>391537.09</v>
      </c>
      <c r="F67" s="62"/>
    </row>
    <row r="68" spans="1:6" ht="44.25" customHeight="1" x14ac:dyDescent="0.25">
      <c r="A68" s="51" t="s">
        <v>164</v>
      </c>
      <c r="B68" s="217" t="s">
        <v>171</v>
      </c>
      <c r="C68" s="218"/>
      <c r="D68" s="10">
        <v>1548692.78</v>
      </c>
      <c r="E68" s="10">
        <v>621095.79</v>
      </c>
    </row>
    <row r="69" spans="1:6" ht="53.25" customHeight="1" x14ac:dyDescent="0.25">
      <c r="A69" s="51" t="s">
        <v>165</v>
      </c>
      <c r="B69" s="217" t="s">
        <v>172</v>
      </c>
      <c r="C69" s="218"/>
      <c r="D69" s="10">
        <v>331039.71000000002</v>
      </c>
      <c r="E69" s="10">
        <v>317433.36</v>
      </c>
    </row>
    <row r="70" spans="1:6" ht="46.5" customHeight="1" x14ac:dyDescent="0.25">
      <c r="A70" s="51" t="s">
        <v>166</v>
      </c>
      <c r="B70" s="217" t="s">
        <v>173</v>
      </c>
      <c r="C70" s="218"/>
      <c r="D70" s="10">
        <v>1107571.43</v>
      </c>
      <c r="E70" s="10">
        <v>1262178.1299999999</v>
      </c>
    </row>
    <row r="71" spans="1:6" ht="32.25" customHeight="1" x14ac:dyDescent="0.25">
      <c r="A71" s="51" t="s">
        <v>167</v>
      </c>
      <c r="B71" s="217" t="s">
        <v>174</v>
      </c>
      <c r="C71" s="218"/>
      <c r="D71" s="10">
        <v>3100175.76</v>
      </c>
      <c r="E71" s="10">
        <v>2641301.2000000002</v>
      </c>
    </row>
    <row r="72" spans="1:6" ht="61.5" customHeight="1" x14ac:dyDescent="0.25">
      <c r="A72" s="51" t="s">
        <v>168</v>
      </c>
      <c r="B72" s="217" t="s">
        <v>175</v>
      </c>
      <c r="C72" s="218"/>
      <c r="D72" s="10">
        <v>250844.12</v>
      </c>
      <c r="E72" s="10">
        <v>414841.76</v>
      </c>
    </row>
    <row r="73" spans="1:6" ht="39.75" customHeight="1" x14ac:dyDescent="0.25">
      <c r="A73" s="51" t="s">
        <v>169</v>
      </c>
      <c r="B73" s="217" t="s">
        <v>177</v>
      </c>
      <c r="C73" s="218"/>
      <c r="D73" s="10">
        <v>1779078.12</v>
      </c>
      <c r="E73" s="10">
        <v>1686807.05</v>
      </c>
    </row>
    <row r="74" spans="1:6" ht="47.25" customHeight="1" x14ac:dyDescent="0.25">
      <c r="A74" s="51" t="s">
        <v>161</v>
      </c>
      <c r="B74" s="217" t="s">
        <v>176</v>
      </c>
      <c r="C74" s="218"/>
      <c r="D74" s="10">
        <v>1946948.36</v>
      </c>
      <c r="E74" s="10">
        <v>1188480.5900000001</v>
      </c>
    </row>
    <row r="75" spans="1:6" ht="26.25" customHeight="1" x14ac:dyDescent="0.25">
      <c r="A75" s="53" t="s">
        <v>179</v>
      </c>
      <c r="B75" s="225"/>
      <c r="C75" s="225"/>
      <c r="D75" s="14">
        <f>SUM(D76:D81)</f>
        <v>10609366.42</v>
      </c>
      <c r="E75" s="14">
        <f>SUM(E76:E81)</f>
        <v>9932713.1699999999</v>
      </c>
    </row>
    <row r="76" spans="1:6" ht="30.75" customHeight="1" x14ac:dyDescent="0.25">
      <c r="A76" s="51" t="s">
        <v>180</v>
      </c>
      <c r="B76" s="217" t="s">
        <v>189</v>
      </c>
      <c r="C76" s="218"/>
      <c r="D76" s="17">
        <v>2831003.07</v>
      </c>
      <c r="E76" s="17">
        <v>2255065.4700000002</v>
      </c>
      <c r="F76" s="62"/>
    </row>
    <row r="77" spans="1:6" ht="42" customHeight="1" x14ac:dyDescent="0.25">
      <c r="A77" s="51" t="s">
        <v>181</v>
      </c>
      <c r="B77" s="217" t="s">
        <v>185</v>
      </c>
      <c r="C77" s="218"/>
      <c r="D77" s="17">
        <v>2855866.35</v>
      </c>
      <c r="E77" s="17">
        <v>3061676.7</v>
      </c>
      <c r="F77" s="62"/>
    </row>
    <row r="78" spans="1:6" ht="39.75" customHeight="1" x14ac:dyDescent="0.25">
      <c r="A78" s="51" t="s">
        <v>182</v>
      </c>
      <c r="B78" s="217" t="s">
        <v>186</v>
      </c>
      <c r="C78" s="218"/>
      <c r="D78" s="17">
        <v>312000</v>
      </c>
      <c r="E78" s="10">
        <v>300000</v>
      </c>
    </row>
    <row r="79" spans="1:6" ht="44.25" customHeight="1" x14ac:dyDescent="0.25">
      <c r="A79" s="51" t="s">
        <v>445</v>
      </c>
      <c r="B79" s="217" t="s">
        <v>187</v>
      </c>
      <c r="C79" s="218"/>
      <c r="D79" s="17">
        <v>599658</v>
      </c>
      <c r="E79" s="10">
        <v>102090</v>
      </c>
    </row>
    <row r="80" spans="1:6" ht="43.5" customHeight="1" x14ac:dyDescent="0.25">
      <c r="A80" s="51" t="s">
        <v>183</v>
      </c>
      <c r="B80" s="217" t="s">
        <v>188</v>
      </c>
      <c r="C80" s="218"/>
      <c r="D80" s="17">
        <v>160000</v>
      </c>
      <c r="E80" s="10">
        <v>4015881</v>
      </c>
    </row>
    <row r="81" spans="1:6" ht="46.5" customHeight="1" x14ac:dyDescent="0.25">
      <c r="A81" s="51" t="s">
        <v>184</v>
      </c>
      <c r="B81" s="217" t="s">
        <v>188</v>
      </c>
      <c r="C81" s="218"/>
      <c r="D81" s="17">
        <v>3850839</v>
      </c>
      <c r="E81" s="10">
        <v>198000</v>
      </c>
      <c r="F81" s="62"/>
    </row>
    <row r="82" spans="1:6" ht="30" customHeight="1" x14ac:dyDescent="0.25">
      <c r="A82" s="53" t="s">
        <v>190</v>
      </c>
      <c r="B82" s="202"/>
      <c r="C82" s="203"/>
      <c r="D82" s="14">
        <f>SUM(D83)</f>
        <v>1049342.72</v>
      </c>
      <c r="E82" s="14">
        <f>SUM(E83)</f>
        <v>989918.66</v>
      </c>
      <c r="F82" s="63"/>
    </row>
    <row r="83" spans="1:6" ht="28.5" customHeight="1" x14ac:dyDescent="0.25">
      <c r="A83" s="51" t="s">
        <v>191</v>
      </c>
      <c r="B83" s="200"/>
      <c r="C83" s="201"/>
      <c r="D83" s="17">
        <v>1049342.72</v>
      </c>
      <c r="E83" s="10">
        <v>989918.66</v>
      </c>
    </row>
    <row r="84" spans="1:6" ht="28.5" customHeight="1" x14ac:dyDescent="0.25">
      <c r="A84" s="53" t="s">
        <v>443</v>
      </c>
      <c r="B84" s="219"/>
      <c r="C84" s="220"/>
      <c r="D84" s="14">
        <f>SUM(D86+D87)</f>
        <v>2909596.2</v>
      </c>
      <c r="E84" s="14">
        <f>SUM(E85:E87)</f>
        <v>6413996.5999999996</v>
      </c>
    </row>
    <row r="85" spans="1:6" ht="17.25" customHeight="1" x14ac:dyDescent="0.25">
      <c r="A85" s="144" t="s">
        <v>447</v>
      </c>
      <c r="B85" s="212"/>
      <c r="C85" s="214"/>
      <c r="D85" s="82">
        <v>0</v>
      </c>
      <c r="E85" s="82">
        <v>69858</v>
      </c>
    </row>
    <row r="86" spans="1:6" x14ac:dyDescent="0.25">
      <c r="A86" s="1" t="s">
        <v>444</v>
      </c>
      <c r="B86" s="200"/>
      <c r="C86" s="201"/>
      <c r="D86" s="10">
        <v>999943.04</v>
      </c>
      <c r="E86" s="10">
        <v>823881</v>
      </c>
    </row>
    <row r="87" spans="1:6" x14ac:dyDescent="0.25">
      <c r="A87" s="1" t="s">
        <v>446</v>
      </c>
      <c r="B87" s="200"/>
      <c r="C87" s="201"/>
      <c r="D87" s="10">
        <v>1909653.16</v>
      </c>
      <c r="E87" s="10">
        <v>5520257.5999999996</v>
      </c>
    </row>
    <row r="89" spans="1:6" ht="15" customHeight="1" x14ac:dyDescent="0.25">
      <c r="A89" s="224" t="s">
        <v>201</v>
      </c>
      <c r="B89" s="224"/>
      <c r="C89" s="224"/>
      <c r="D89" s="224"/>
      <c r="E89" s="224"/>
    </row>
    <row r="90" spans="1:6" ht="15" customHeight="1" x14ac:dyDescent="0.25">
      <c r="A90" s="59"/>
      <c r="B90" s="59"/>
      <c r="C90" s="59"/>
      <c r="D90" s="59"/>
      <c r="E90" s="59"/>
    </row>
    <row r="91" spans="1:6" ht="15" customHeight="1" x14ac:dyDescent="0.25">
      <c r="A91" s="216" t="s">
        <v>204</v>
      </c>
      <c r="B91" s="216"/>
      <c r="C91" s="216"/>
      <c r="D91" s="216"/>
      <c r="E91" s="216"/>
    </row>
    <row r="92" spans="1:6" ht="15" customHeight="1" x14ac:dyDescent="0.25">
      <c r="A92" s="223" t="s">
        <v>205</v>
      </c>
      <c r="B92" s="216"/>
      <c r="C92" s="216"/>
      <c r="D92" s="216"/>
      <c r="E92" s="216"/>
    </row>
    <row r="94" spans="1:6" x14ac:dyDescent="0.25">
      <c r="A94" s="55" t="s">
        <v>84</v>
      </c>
      <c r="B94" s="26"/>
      <c r="C94" s="26"/>
      <c r="D94" s="55">
        <v>2016</v>
      </c>
      <c r="E94" s="55">
        <v>2015</v>
      </c>
    </row>
    <row r="95" spans="1:6" x14ac:dyDescent="0.25">
      <c r="A95" s="1" t="s">
        <v>202</v>
      </c>
      <c r="B95" s="61"/>
      <c r="C95" s="1"/>
      <c r="D95" s="10">
        <v>123605463.62</v>
      </c>
      <c r="E95" s="10">
        <v>114760408.48</v>
      </c>
    </row>
    <row r="96" spans="1:6" x14ac:dyDescent="0.25">
      <c r="A96" s="1" t="s">
        <v>206</v>
      </c>
      <c r="B96" s="1"/>
      <c r="C96" s="1"/>
      <c r="D96" s="10">
        <v>102000384.45999999</v>
      </c>
      <c r="E96" s="10">
        <v>99770169.489999995</v>
      </c>
    </row>
    <row r="97" spans="1:9" x14ac:dyDescent="0.25">
      <c r="A97" s="26" t="s">
        <v>203</v>
      </c>
      <c r="B97" s="26"/>
      <c r="C97" s="26"/>
      <c r="D97" s="40">
        <f>SUM(D95-D96)</f>
        <v>21605079.160000011</v>
      </c>
      <c r="E97" s="40">
        <f>E95-E96</f>
        <v>14990238.99000001</v>
      </c>
    </row>
    <row r="100" spans="1:9" ht="26.25" x14ac:dyDescent="0.4">
      <c r="A100" s="204" t="s">
        <v>348</v>
      </c>
      <c r="B100" s="204"/>
      <c r="C100" s="204"/>
      <c r="D100" s="204"/>
      <c r="E100" s="204"/>
      <c r="F100" s="145"/>
      <c r="G100" s="38"/>
      <c r="H100" s="38"/>
      <c r="I100" s="38"/>
    </row>
    <row r="101" spans="1:9" x14ac:dyDescent="0.25">
      <c r="A101" s="205" t="s">
        <v>349</v>
      </c>
      <c r="B101" s="205"/>
      <c r="C101" s="205"/>
      <c r="D101" s="205"/>
      <c r="E101" s="205"/>
      <c r="F101" s="38"/>
      <c r="G101" s="38"/>
      <c r="H101" s="38"/>
      <c r="I101" s="38"/>
    </row>
    <row r="102" spans="1:9" x14ac:dyDescent="0.25">
      <c r="F102" s="38"/>
      <c r="G102" s="38"/>
      <c r="H102" s="38"/>
      <c r="I102" s="38"/>
    </row>
    <row r="105" spans="1:9" x14ac:dyDescent="0.25">
      <c r="A105" t="s">
        <v>406</v>
      </c>
      <c r="B105" s="204" t="s">
        <v>405</v>
      </c>
      <c r="C105" s="204"/>
      <c r="D105" s="204"/>
      <c r="E105" s="204"/>
    </row>
    <row r="108" spans="1:9" x14ac:dyDescent="0.25">
      <c r="A108" t="s">
        <v>407</v>
      </c>
      <c r="B108" s="204" t="s">
        <v>408</v>
      </c>
      <c r="C108" s="204"/>
      <c r="D108" s="204"/>
      <c r="E108" s="204"/>
    </row>
    <row r="111" spans="1:9" x14ac:dyDescent="0.25">
      <c r="A111" t="s">
        <v>409</v>
      </c>
    </row>
  </sheetData>
  <mergeCells count="50">
    <mergeCell ref="A1:E1"/>
    <mergeCell ref="A2:E2"/>
    <mergeCell ref="A100:E100"/>
    <mergeCell ref="A101:E101"/>
    <mergeCell ref="B105:E105"/>
    <mergeCell ref="B108:E108"/>
    <mergeCell ref="A4:E4"/>
    <mergeCell ref="B66:C66"/>
    <mergeCell ref="B80:C80"/>
    <mergeCell ref="B81:C81"/>
    <mergeCell ref="B82:C82"/>
    <mergeCell ref="B74:C74"/>
    <mergeCell ref="B75:C75"/>
    <mergeCell ref="B76:C76"/>
    <mergeCell ref="B77:C77"/>
    <mergeCell ref="B78:C78"/>
    <mergeCell ref="B43:C43"/>
    <mergeCell ref="B42:C42"/>
    <mergeCell ref="B41:C41"/>
    <mergeCell ref="B73:C73"/>
    <mergeCell ref="B53:C53"/>
    <mergeCell ref="B54:C54"/>
    <mergeCell ref="A92:E92"/>
    <mergeCell ref="B83:C83"/>
    <mergeCell ref="B55:C55"/>
    <mergeCell ref="B67:C67"/>
    <mergeCell ref="B69:C69"/>
    <mergeCell ref="B68:C68"/>
    <mergeCell ref="A89:E89"/>
    <mergeCell ref="B60:C60"/>
    <mergeCell ref="B61:C61"/>
    <mergeCell ref="B62:C62"/>
    <mergeCell ref="B63:C63"/>
    <mergeCell ref="B64:C64"/>
    <mergeCell ref="A91:E91"/>
    <mergeCell ref="B44:C44"/>
    <mergeCell ref="B65:C65"/>
    <mergeCell ref="B79:C79"/>
    <mergeCell ref="B70:C70"/>
    <mergeCell ref="B71:C71"/>
    <mergeCell ref="B72:C72"/>
    <mergeCell ref="B84:C84"/>
    <mergeCell ref="B86:C86"/>
    <mergeCell ref="B87:C87"/>
    <mergeCell ref="B85:C85"/>
    <mergeCell ref="B56:C56"/>
    <mergeCell ref="B57:C57"/>
    <mergeCell ref="B58:C58"/>
    <mergeCell ref="B59:C59"/>
    <mergeCell ref="B50:C5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1" sqref="B1:E2"/>
    </sheetView>
  </sheetViews>
  <sheetFormatPr baseColWidth="10" defaultRowHeight="15" x14ac:dyDescent="0.25"/>
  <cols>
    <col min="1" max="1" width="1" style="38" customWidth="1"/>
    <col min="2" max="2" width="20.5703125" style="38" customWidth="1"/>
    <col min="3" max="3" width="21" style="38" customWidth="1"/>
    <col min="4" max="4" width="16.5703125" style="38" customWidth="1"/>
    <col min="5" max="5" width="17.28515625" style="38" customWidth="1"/>
    <col min="6" max="6" width="14.140625" style="38" bestFit="1" customWidth="1"/>
    <col min="7" max="16384" width="11.42578125" style="38"/>
  </cols>
  <sheetData>
    <row r="1" spans="1:7" ht="15.75" x14ac:dyDescent="0.25">
      <c r="B1" s="193" t="s">
        <v>476</v>
      </c>
      <c r="C1" s="193"/>
      <c r="D1" s="193"/>
      <c r="E1" s="193"/>
    </row>
    <row r="2" spans="1:7" ht="15.75" x14ac:dyDescent="0.25">
      <c r="B2" s="193" t="s">
        <v>477</v>
      </c>
      <c r="C2" s="193"/>
      <c r="D2" s="193"/>
      <c r="E2" s="193"/>
    </row>
    <row r="4" spans="1:7" x14ac:dyDescent="0.25">
      <c r="A4" s="227" t="s">
        <v>210</v>
      </c>
      <c r="B4" s="227"/>
      <c r="C4" s="227"/>
      <c r="D4" s="227"/>
      <c r="E4" s="227"/>
      <c r="F4" s="152"/>
      <c r="G4" s="152"/>
    </row>
    <row r="6" spans="1:7" x14ac:dyDescent="0.25">
      <c r="B6" s="146" t="s">
        <v>211</v>
      </c>
      <c r="C6" s="146"/>
      <c r="D6" s="146"/>
    </row>
    <row r="8" spans="1:7" x14ac:dyDescent="0.25">
      <c r="B8" s="38" t="s">
        <v>271</v>
      </c>
    </row>
    <row r="9" spans="1:7" x14ac:dyDescent="0.25">
      <c r="B9" s="38" t="s">
        <v>272</v>
      </c>
    </row>
    <row r="11" spans="1:7" x14ac:dyDescent="0.25">
      <c r="B11" s="141" t="s">
        <v>258</v>
      </c>
      <c r="C11" s="141"/>
      <c r="D11" s="141"/>
    </row>
    <row r="13" spans="1:7" ht="15.75" x14ac:dyDescent="0.25">
      <c r="B13" s="68" t="s">
        <v>15</v>
      </c>
      <c r="C13" s="68" t="s">
        <v>256</v>
      </c>
      <c r="D13" s="68" t="s">
        <v>298</v>
      </c>
      <c r="E13" s="68" t="s">
        <v>257</v>
      </c>
    </row>
    <row r="14" spans="1:7" x14ac:dyDescent="0.25">
      <c r="B14" s="16" t="s">
        <v>259</v>
      </c>
      <c r="C14" s="17">
        <v>7978207.4000000004</v>
      </c>
      <c r="D14" s="17">
        <v>0</v>
      </c>
      <c r="E14" s="17">
        <v>7978207.4000000004</v>
      </c>
    </row>
    <row r="15" spans="1:7" ht="30" x14ac:dyDescent="0.25">
      <c r="B15" s="51" t="s">
        <v>471</v>
      </c>
      <c r="C15" s="17">
        <v>0</v>
      </c>
      <c r="D15" s="17">
        <v>458842</v>
      </c>
      <c r="E15" s="17">
        <v>-458842</v>
      </c>
    </row>
    <row r="16" spans="1:7" x14ac:dyDescent="0.25">
      <c r="B16" s="157" t="s">
        <v>67</v>
      </c>
      <c r="C16" s="82">
        <f>SUM(C14)</f>
        <v>7978207.4000000004</v>
      </c>
      <c r="D16" s="82">
        <v>458842</v>
      </c>
      <c r="E16" s="82">
        <f>SUM(E14:E15)</f>
        <v>7519365.4000000004</v>
      </c>
    </row>
    <row r="17" spans="2:6" x14ac:dyDescent="0.25">
      <c r="B17" s="29"/>
      <c r="C17" s="29"/>
      <c r="D17" s="158"/>
      <c r="E17" s="158"/>
    </row>
    <row r="18" spans="2:6" x14ac:dyDescent="0.25">
      <c r="B18" s="159"/>
      <c r="C18" s="30"/>
      <c r="D18" s="159"/>
      <c r="E18" s="159"/>
    </row>
    <row r="19" spans="2:6" x14ac:dyDescent="0.25">
      <c r="B19" s="146" t="s">
        <v>212</v>
      </c>
      <c r="C19" s="160"/>
      <c r="D19" s="160"/>
      <c r="E19" s="160"/>
    </row>
    <row r="20" spans="2:6" x14ac:dyDescent="0.25">
      <c r="B20" s="146"/>
      <c r="C20" s="160"/>
      <c r="D20" s="160"/>
      <c r="E20" s="160"/>
    </row>
    <row r="21" spans="2:6" x14ac:dyDescent="0.25">
      <c r="B21" s="146" t="s">
        <v>214</v>
      </c>
    </row>
    <row r="22" spans="2:6" x14ac:dyDescent="0.25">
      <c r="B22" s="159"/>
    </row>
    <row r="23" spans="2:6" x14ac:dyDescent="0.25">
      <c r="B23" s="30" t="s">
        <v>269</v>
      </c>
    </row>
    <row r="24" spans="2:6" x14ac:dyDescent="0.25">
      <c r="B24" s="30"/>
    </row>
    <row r="25" spans="2:6" x14ac:dyDescent="0.25">
      <c r="B25" s="230" t="s">
        <v>15</v>
      </c>
      <c r="C25" s="231"/>
      <c r="D25" s="157">
        <v>2016</v>
      </c>
      <c r="E25" s="157">
        <v>2015</v>
      </c>
    </row>
    <row r="26" spans="2:6" x14ac:dyDescent="0.25">
      <c r="B26" s="228" t="s">
        <v>396</v>
      </c>
      <c r="C26" s="229"/>
      <c r="D26" s="161">
        <v>21605079.16</v>
      </c>
      <c r="E26" s="161">
        <v>14990238.99</v>
      </c>
    </row>
    <row r="27" spans="2:6" x14ac:dyDescent="0.25">
      <c r="B27" s="228" t="s">
        <v>344</v>
      </c>
      <c r="C27" s="229"/>
      <c r="D27" s="17">
        <v>16608562.029999999</v>
      </c>
      <c r="E27" s="17">
        <v>1618323.04</v>
      </c>
    </row>
    <row r="28" spans="2:6" x14ac:dyDescent="0.25">
      <c r="B28" s="230" t="s">
        <v>397</v>
      </c>
      <c r="C28" s="231"/>
      <c r="D28" s="17"/>
      <c r="E28" s="17"/>
    </row>
    <row r="29" spans="2:6" x14ac:dyDescent="0.25">
      <c r="B29" s="162" t="s">
        <v>421</v>
      </c>
      <c r="C29" s="163"/>
      <c r="D29" s="17">
        <f>SUM(D30:D31)</f>
        <v>-8301894.3100000005</v>
      </c>
      <c r="E29" s="17"/>
    </row>
    <row r="30" spans="2:6" x14ac:dyDescent="0.25">
      <c r="B30" s="228" t="s">
        <v>420</v>
      </c>
      <c r="C30" s="229"/>
      <c r="D30" s="17">
        <v>-2538589.39</v>
      </c>
      <c r="E30" s="17">
        <v>-2353356.4</v>
      </c>
    </row>
    <row r="31" spans="2:6" x14ac:dyDescent="0.25">
      <c r="B31" s="228" t="s">
        <v>345</v>
      </c>
      <c r="C31" s="229"/>
      <c r="D31" s="17">
        <v>-5763304.9199999999</v>
      </c>
      <c r="E31" s="17">
        <v>5762296.9800000004</v>
      </c>
      <c r="F31" s="165"/>
    </row>
    <row r="32" spans="2:6" x14ac:dyDescent="0.25">
      <c r="B32" s="164"/>
      <c r="C32" s="164"/>
      <c r="D32" s="114"/>
      <c r="E32" s="114"/>
    </row>
    <row r="33" spans="2:5" x14ac:dyDescent="0.25">
      <c r="B33" s="160" t="s">
        <v>268</v>
      </c>
    </row>
    <row r="34" spans="2:5" x14ac:dyDescent="0.25">
      <c r="B34" s="160" t="s">
        <v>270</v>
      </c>
    </row>
    <row r="36" spans="2:5" ht="15.75" x14ac:dyDescent="0.25">
      <c r="B36" s="68" t="s">
        <v>15</v>
      </c>
      <c r="C36" s="68" t="s">
        <v>213</v>
      </c>
      <c r="D36" s="68">
        <v>2016</v>
      </c>
      <c r="E36" s="68">
        <v>2015</v>
      </c>
    </row>
    <row r="37" spans="2:5" x14ac:dyDescent="0.25">
      <c r="B37" s="157" t="s">
        <v>260</v>
      </c>
      <c r="C37" s="16"/>
      <c r="D37" s="82">
        <f>SUM(D38:D39)</f>
        <v>123605463.62</v>
      </c>
      <c r="E37" s="82">
        <f>SUM(E38:E39)</f>
        <v>114760408.48</v>
      </c>
    </row>
    <row r="38" spans="2:5" x14ac:dyDescent="0.25">
      <c r="B38" s="16"/>
      <c r="C38" s="16" t="s">
        <v>261</v>
      </c>
      <c r="D38" s="17">
        <v>28669775.710000001</v>
      </c>
      <c r="E38" s="17">
        <v>25330675.75</v>
      </c>
    </row>
    <row r="39" spans="2:5" ht="30" x14ac:dyDescent="0.25">
      <c r="B39" s="51"/>
      <c r="C39" s="51" t="s">
        <v>262</v>
      </c>
      <c r="D39" s="17">
        <v>94935687.909999996</v>
      </c>
      <c r="E39" s="17">
        <v>89429732.730000004</v>
      </c>
    </row>
    <row r="40" spans="2:5" x14ac:dyDescent="0.25">
      <c r="B40" s="157" t="s">
        <v>263</v>
      </c>
      <c r="C40" s="16"/>
      <c r="D40" s="17">
        <f>SUM(D41:D45)</f>
        <v>102000384.46000001</v>
      </c>
      <c r="E40" s="17">
        <f>SUM(E41:E43)</f>
        <v>93356172.890000001</v>
      </c>
    </row>
    <row r="41" spans="2:5" ht="30" x14ac:dyDescent="0.25">
      <c r="B41" s="51"/>
      <c r="C41" s="51" t="s">
        <v>264</v>
      </c>
      <c r="D41" s="17">
        <v>87432079.120000005</v>
      </c>
      <c r="E41" s="17">
        <v>82433541.060000002</v>
      </c>
    </row>
    <row r="42" spans="2:5" ht="30" x14ac:dyDescent="0.25">
      <c r="B42" s="51"/>
      <c r="C42" s="51" t="s">
        <v>265</v>
      </c>
      <c r="D42" s="17">
        <v>10609366.42</v>
      </c>
      <c r="E42" s="17">
        <v>9932713.1699999999</v>
      </c>
    </row>
    <row r="43" spans="2:5" ht="45" x14ac:dyDescent="0.25">
      <c r="B43" s="51"/>
      <c r="C43" s="51" t="s">
        <v>267</v>
      </c>
      <c r="D43" s="17">
        <v>1049342.72</v>
      </c>
      <c r="E43" s="17">
        <v>989918.66</v>
      </c>
    </row>
    <row r="44" spans="2:5" x14ac:dyDescent="0.25">
      <c r="B44" s="51"/>
      <c r="C44" s="51" t="s">
        <v>472</v>
      </c>
      <c r="D44" s="17">
        <v>999943.04</v>
      </c>
      <c r="E44" s="17">
        <v>893739</v>
      </c>
    </row>
    <row r="45" spans="2:5" x14ac:dyDescent="0.25">
      <c r="B45" s="51"/>
      <c r="C45" s="51" t="s">
        <v>337</v>
      </c>
      <c r="D45" s="17">
        <v>1909653.16</v>
      </c>
      <c r="E45" s="17">
        <v>5520257.5999999996</v>
      </c>
    </row>
    <row r="46" spans="2:5" x14ac:dyDescent="0.25">
      <c r="B46" s="157" t="s">
        <v>266</v>
      </c>
      <c r="C46" s="45"/>
      <c r="D46" s="46">
        <f>SUM(D37-D40)</f>
        <v>21605079.159999996</v>
      </c>
      <c r="E46" s="46">
        <f>SUM(E37-E40)</f>
        <v>21404235.590000004</v>
      </c>
    </row>
  </sheetData>
  <mergeCells count="9">
    <mergeCell ref="B1:E1"/>
    <mergeCell ref="B2:E2"/>
    <mergeCell ref="A4:E4"/>
    <mergeCell ref="B27:C27"/>
    <mergeCell ref="B31:C31"/>
    <mergeCell ref="B30:C30"/>
    <mergeCell ref="B25:C25"/>
    <mergeCell ref="B26:C26"/>
    <mergeCell ref="B28:C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workbookViewId="0">
      <selection activeCell="B1" sqref="B1:D2"/>
    </sheetView>
  </sheetViews>
  <sheetFormatPr baseColWidth="10" defaultRowHeight="15" x14ac:dyDescent="0.25"/>
  <cols>
    <col min="1" max="1" width="3.85546875" customWidth="1"/>
    <col min="2" max="2" width="36" customWidth="1"/>
    <col min="3" max="3" width="19.140625" customWidth="1"/>
    <col min="4" max="4" width="21" customWidth="1"/>
    <col min="5" max="5" width="15.140625" bestFit="1" customWidth="1"/>
    <col min="7" max="7" width="11.42578125" customWidth="1"/>
  </cols>
  <sheetData>
    <row r="1" spans="1:4" ht="15.75" x14ac:dyDescent="0.25">
      <c r="B1" s="193" t="s">
        <v>476</v>
      </c>
      <c r="C1" s="193"/>
      <c r="D1" s="193"/>
    </row>
    <row r="2" spans="1:4" ht="15.75" x14ac:dyDescent="0.25">
      <c r="B2" s="193" t="s">
        <v>477</v>
      </c>
      <c r="C2" s="193"/>
      <c r="D2" s="193"/>
    </row>
    <row r="3" spans="1:4" ht="15.75" x14ac:dyDescent="0.25">
      <c r="B3" s="192"/>
      <c r="C3" s="192"/>
      <c r="D3" s="192"/>
    </row>
    <row r="4" spans="1:4" x14ac:dyDescent="0.25">
      <c r="A4" s="194" t="s">
        <v>215</v>
      </c>
      <c r="B4" s="194"/>
      <c r="C4" s="194"/>
      <c r="D4" s="194"/>
    </row>
    <row r="6" spans="1:4" x14ac:dyDescent="0.25">
      <c r="A6" s="15" t="s">
        <v>216</v>
      </c>
      <c r="B6" s="15"/>
      <c r="C6" s="15"/>
    </row>
    <row r="8" spans="1:4" x14ac:dyDescent="0.25">
      <c r="B8" s="60" t="s">
        <v>16</v>
      </c>
      <c r="C8" s="60">
        <v>2016</v>
      </c>
      <c r="D8" s="60">
        <v>2015</v>
      </c>
    </row>
    <row r="9" spans="1:4" x14ac:dyDescent="0.25">
      <c r="B9" s="102" t="s">
        <v>398</v>
      </c>
      <c r="C9" s="103">
        <v>7328244.2999999998</v>
      </c>
      <c r="D9" s="103">
        <v>2899181.75</v>
      </c>
    </row>
    <row r="10" spans="1:4" x14ac:dyDescent="0.25">
      <c r="B10" s="1" t="s">
        <v>217</v>
      </c>
      <c r="C10" s="10">
        <v>17137954.879999999</v>
      </c>
      <c r="D10" s="10">
        <v>7311424.2699999996</v>
      </c>
    </row>
    <row r="11" spans="1:4" x14ac:dyDescent="0.25">
      <c r="B11" s="1" t="s">
        <v>218</v>
      </c>
      <c r="C11" s="10">
        <v>0</v>
      </c>
      <c r="D11" s="10">
        <v>0</v>
      </c>
    </row>
    <row r="12" spans="1:4" x14ac:dyDescent="0.25">
      <c r="B12" s="1" t="s">
        <v>219</v>
      </c>
      <c r="C12" s="10">
        <v>0</v>
      </c>
      <c r="D12" s="10">
        <v>0</v>
      </c>
    </row>
    <row r="13" spans="1:4" x14ac:dyDescent="0.25">
      <c r="B13" s="1" t="s">
        <v>273</v>
      </c>
      <c r="C13" s="10">
        <v>14024.75</v>
      </c>
      <c r="D13" s="10">
        <v>16817.060000000001</v>
      </c>
    </row>
    <row r="14" spans="1:4" x14ac:dyDescent="0.25">
      <c r="B14" s="1" t="s">
        <v>220</v>
      </c>
      <c r="C14" s="10"/>
      <c r="D14" s="10">
        <v>2.97</v>
      </c>
    </row>
    <row r="15" spans="1:4" x14ac:dyDescent="0.25">
      <c r="B15" s="104" t="s">
        <v>399</v>
      </c>
      <c r="C15" s="40">
        <f>SUM(C10:C14)</f>
        <v>17151979.629999999</v>
      </c>
      <c r="D15" s="40">
        <f>SUM(D10:D14)</f>
        <v>7328244.2999999989</v>
      </c>
    </row>
    <row r="17" spans="1:4" x14ac:dyDescent="0.25">
      <c r="A17" s="15" t="s">
        <v>221</v>
      </c>
      <c r="B17" s="15"/>
      <c r="C17" s="62"/>
      <c r="D17" s="62"/>
    </row>
    <row r="18" spans="1:4" x14ac:dyDescent="0.25">
      <c r="A18" s="15"/>
      <c r="B18" s="15"/>
    </row>
    <row r="19" spans="1:4" x14ac:dyDescent="0.25">
      <c r="A19" s="15"/>
      <c r="B19" s="21" t="s">
        <v>276</v>
      </c>
      <c r="C19" s="21"/>
      <c r="D19" s="21"/>
    </row>
    <row r="20" spans="1:4" x14ac:dyDescent="0.25">
      <c r="A20" s="15"/>
      <c r="B20" s="21" t="s">
        <v>277</v>
      </c>
      <c r="C20" s="21"/>
      <c r="D20" s="21"/>
    </row>
    <row r="21" spans="1:4" x14ac:dyDescent="0.25">
      <c r="A21" s="15"/>
      <c r="B21" s="21"/>
      <c r="C21" s="21"/>
      <c r="D21" s="21"/>
    </row>
    <row r="22" spans="1:4" x14ac:dyDescent="0.25">
      <c r="A22" s="15"/>
      <c r="B22" s="206" t="s">
        <v>401</v>
      </c>
      <c r="C22" s="207"/>
      <c r="D22" s="208"/>
    </row>
    <row r="23" spans="1:4" x14ac:dyDescent="0.25">
      <c r="A23" s="15"/>
      <c r="B23" s="105" t="s">
        <v>403</v>
      </c>
      <c r="C23" s="106"/>
      <c r="D23" s="107">
        <f>SUM(D34+D25)</f>
        <v>19390665.529999997</v>
      </c>
    </row>
    <row r="24" spans="1:4" x14ac:dyDescent="0.25">
      <c r="A24" s="15"/>
      <c r="B24" s="15"/>
    </row>
    <row r="25" spans="1:4" x14ac:dyDescent="0.25">
      <c r="A25" s="15"/>
      <c r="B25" s="26" t="s">
        <v>402</v>
      </c>
      <c r="C25" s="100"/>
      <c r="D25" s="40">
        <f>SUM(C26:C33)</f>
        <v>16757758.979999999</v>
      </c>
    </row>
    <row r="26" spans="1:4" x14ac:dyDescent="0.25">
      <c r="A26" s="15"/>
      <c r="B26" s="115" t="s">
        <v>459</v>
      </c>
      <c r="C26" s="10">
        <v>4075193.81</v>
      </c>
      <c r="D26" s="1"/>
    </row>
    <row r="27" spans="1:4" x14ac:dyDescent="0.25">
      <c r="A27" s="15"/>
      <c r="B27" s="115" t="s">
        <v>460</v>
      </c>
      <c r="C27" s="10">
        <v>192859.16</v>
      </c>
      <c r="D27" s="1"/>
    </row>
    <row r="28" spans="1:4" x14ac:dyDescent="0.25">
      <c r="A28" s="15"/>
      <c r="B28" s="115" t="s">
        <v>461</v>
      </c>
      <c r="C28" s="10">
        <v>1716794</v>
      </c>
      <c r="D28" s="1"/>
    </row>
    <row r="29" spans="1:4" ht="39" x14ac:dyDescent="0.25">
      <c r="A29" s="15"/>
      <c r="B29" s="115" t="s">
        <v>462</v>
      </c>
      <c r="C29" s="10">
        <v>6119061.8399999999</v>
      </c>
      <c r="D29" s="1"/>
    </row>
    <row r="30" spans="1:4" ht="26.25" x14ac:dyDescent="0.25">
      <c r="A30" s="15"/>
      <c r="B30" s="115" t="s">
        <v>463</v>
      </c>
      <c r="C30" s="10">
        <v>98344.8</v>
      </c>
      <c r="D30" s="1"/>
    </row>
    <row r="31" spans="1:4" ht="26.25" x14ac:dyDescent="0.25">
      <c r="A31" s="15"/>
      <c r="B31" s="115" t="s">
        <v>464</v>
      </c>
      <c r="C31" s="10">
        <v>94514.36</v>
      </c>
      <c r="D31" s="1"/>
    </row>
    <row r="32" spans="1:4" x14ac:dyDescent="0.25">
      <c r="A32" s="15"/>
      <c r="B32" s="41" t="s">
        <v>465</v>
      </c>
      <c r="C32" s="10">
        <v>385797.2</v>
      </c>
      <c r="D32" s="1"/>
    </row>
    <row r="33" spans="1:5" x14ac:dyDescent="0.25">
      <c r="A33" s="15"/>
      <c r="B33" s="41" t="s">
        <v>466</v>
      </c>
      <c r="C33" s="10">
        <v>4075193.81</v>
      </c>
      <c r="D33" s="1"/>
    </row>
    <row r="34" spans="1:5" x14ac:dyDescent="0.25">
      <c r="A34" s="15"/>
      <c r="B34" s="26" t="s">
        <v>274</v>
      </c>
      <c r="C34" s="26"/>
      <c r="D34" s="40">
        <f>SUM(C35:C42)</f>
        <v>2632906.5499999998</v>
      </c>
    </row>
    <row r="35" spans="1:5" x14ac:dyDescent="0.25">
      <c r="A35" s="15"/>
      <c r="B35" s="57" t="s">
        <v>275</v>
      </c>
      <c r="C35" s="17">
        <v>225191.77</v>
      </c>
      <c r="D35" s="82"/>
    </row>
    <row r="36" spans="1:5" x14ac:dyDescent="0.25">
      <c r="A36" s="15"/>
      <c r="B36" s="57" t="s">
        <v>339</v>
      </c>
      <c r="C36" s="17">
        <v>137797.89000000001</v>
      </c>
      <c r="D36" s="82"/>
      <c r="E36" s="62"/>
    </row>
    <row r="37" spans="1:5" x14ac:dyDescent="0.25">
      <c r="A37" s="15"/>
      <c r="B37" s="57" t="s">
        <v>400</v>
      </c>
      <c r="C37" s="17"/>
      <c r="D37" s="82"/>
    </row>
    <row r="38" spans="1:5" x14ac:dyDescent="0.25">
      <c r="A38" s="15"/>
      <c r="B38" s="41" t="s">
        <v>422</v>
      </c>
      <c r="C38" s="10">
        <v>5899.76</v>
      </c>
      <c r="D38" s="1"/>
    </row>
    <row r="39" spans="1:5" x14ac:dyDescent="0.25">
      <c r="A39" s="15"/>
      <c r="B39" s="41" t="s">
        <v>423</v>
      </c>
      <c r="C39" s="10">
        <v>1988939</v>
      </c>
      <c r="D39" s="1"/>
    </row>
    <row r="40" spans="1:5" ht="45" x14ac:dyDescent="0.25">
      <c r="A40" s="15"/>
      <c r="B40" s="155" t="s">
        <v>467</v>
      </c>
      <c r="C40" s="10">
        <v>78840.12</v>
      </c>
      <c r="D40" s="1"/>
    </row>
    <row r="41" spans="1:5" ht="30" x14ac:dyDescent="0.25">
      <c r="A41" s="15"/>
      <c r="B41" s="155" t="s">
        <v>468</v>
      </c>
      <c r="C41" s="10">
        <v>47560</v>
      </c>
      <c r="D41" s="1"/>
    </row>
    <row r="42" spans="1:5" x14ac:dyDescent="0.25">
      <c r="A42" s="15"/>
      <c r="B42" s="41" t="s">
        <v>424</v>
      </c>
      <c r="C42" s="10">
        <v>148678.01</v>
      </c>
      <c r="D42" s="1"/>
    </row>
    <row r="43" spans="1:5" x14ac:dyDescent="0.25">
      <c r="A43" s="15"/>
      <c r="B43" s="15"/>
    </row>
    <row r="44" spans="1:5" x14ac:dyDescent="0.25">
      <c r="A44" s="15" t="s">
        <v>222</v>
      </c>
      <c r="B44" s="15"/>
      <c r="C44" s="15"/>
      <c r="D44" s="15"/>
    </row>
    <row r="45" spans="1:5" x14ac:dyDescent="0.25">
      <c r="A45" s="15" t="s">
        <v>223</v>
      </c>
      <c r="B45" s="15"/>
      <c r="C45" s="15"/>
      <c r="D45" s="15"/>
    </row>
    <row r="47" spans="1:5" x14ac:dyDescent="0.25">
      <c r="B47" s="60" t="s">
        <v>224</v>
      </c>
      <c r="C47" s="60">
        <v>2016</v>
      </c>
      <c r="D47" s="60">
        <v>2015</v>
      </c>
    </row>
    <row r="48" spans="1:5" ht="30" x14ac:dyDescent="0.25">
      <c r="B48" s="50" t="s">
        <v>231</v>
      </c>
      <c r="C48" s="17">
        <v>9823735.3300000001</v>
      </c>
      <c r="D48" s="17">
        <v>4429062.55</v>
      </c>
    </row>
    <row r="49" spans="1:10" ht="30" x14ac:dyDescent="0.25">
      <c r="B49" s="50" t="s">
        <v>230</v>
      </c>
      <c r="C49" s="17">
        <v>0</v>
      </c>
      <c r="D49" s="17">
        <v>0</v>
      </c>
    </row>
    <row r="50" spans="1:10" x14ac:dyDescent="0.25">
      <c r="B50" s="1" t="s">
        <v>225</v>
      </c>
      <c r="C50" s="17">
        <v>999943.04</v>
      </c>
      <c r="D50" s="17">
        <v>0</v>
      </c>
    </row>
    <row r="51" spans="1:10" x14ac:dyDescent="0.25">
      <c r="B51" s="1" t="s">
        <v>226</v>
      </c>
      <c r="C51" s="17">
        <v>1849345.92</v>
      </c>
      <c r="D51" s="17">
        <v>0</v>
      </c>
    </row>
    <row r="52" spans="1:10" x14ac:dyDescent="0.25">
      <c r="B52" s="1" t="s">
        <v>227</v>
      </c>
      <c r="C52" s="17">
        <v>0</v>
      </c>
      <c r="D52" s="17">
        <v>0</v>
      </c>
    </row>
    <row r="53" spans="1:10" x14ac:dyDescent="0.25">
      <c r="B53" s="1" t="s">
        <v>228</v>
      </c>
      <c r="C53" s="17">
        <v>0</v>
      </c>
      <c r="D53" s="17">
        <v>0</v>
      </c>
      <c r="E53" s="38"/>
      <c r="F53" s="38"/>
      <c r="G53" s="38"/>
      <c r="H53" s="38"/>
      <c r="I53" s="38"/>
      <c r="J53" s="38"/>
    </row>
    <row r="54" spans="1:10" x14ac:dyDescent="0.25">
      <c r="B54" s="1" t="s">
        <v>229</v>
      </c>
      <c r="C54" s="17">
        <v>0</v>
      </c>
      <c r="D54" s="10">
        <v>0</v>
      </c>
    </row>
    <row r="55" spans="1:10" x14ac:dyDescent="0.25">
      <c r="B55" s="16" t="s">
        <v>232</v>
      </c>
      <c r="C55" s="17">
        <v>0</v>
      </c>
      <c r="D55" s="10">
        <v>0</v>
      </c>
    </row>
    <row r="57" spans="1:10" x14ac:dyDescent="0.25">
      <c r="A57" s="15" t="s">
        <v>233</v>
      </c>
      <c r="B57" s="15"/>
      <c r="C57" s="15"/>
      <c r="D57" s="15"/>
    </row>
    <row r="58" spans="1:10" x14ac:dyDescent="0.25">
      <c r="A58" s="15" t="s">
        <v>234</v>
      </c>
      <c r="B58" s="15"/>
      <c r="C58" s="15"/>
      <c r="D58" s="15"/>
    </row>
    <row r="59" spans="1:10" x14ac:dyDescent="0.25">
      <c r="A59" s="15"/>
    </row>
    <row r="60" spans="1:10" x14ac:dyDescent="0.25">
      <c r="B60" t="s">
        <v>236</v>
      </c>
    </row>
    <row r="61" spans="1:10" x14ac:dyDescent="0.25">
      <c r="B61" t="s">
        <v>235</v>
      </c>
    </row>
    <row r="63" spans="1:10" ht="15.75" x14ac:dyDescent="0.25">
      <c r="B63" s="235" t="s">
        <v>237</v>
      </c>
      <c r="C63" s="235"/>
      <c r="D63" s="235"/>
    </row>
    <row r="64" spans="1:10" ht="15.75" x14ac:dyDescent="0.25">
      <c r="B64" s="236" t="s">
        <v>238</v>
      </c>
      <c r="C64" s="236"/>
      <c r="D64" s="236"/>
    </row>
    <row r="65" spans="2:5" x14ac:dyDescent="0.25">
      <c r="B65" s="232" t="s">
        <v>469</v>
      </c>
      <c r="C65" s="232"/>
      <c r="D65" s="232"/>
    </row>
    <row r="66" spans="2:5" x14ac:dyDescent="0.25">
      <c r="B66" s="232" t="s">
        <v>240</v>
      </c>
      <c r="C66" s="232"/>
      <c r="D66" s="232"/>
    </row>
    <row r="67" spans="2:5" x14ac:dyDescent="0.25">
      <c r="B67" s="200"/>
      <c r="C67" s="233"/>
      <c r="D67" s="201"/>
    </row>
    <row r="68" spans="2:5" x14ac:dyDescent="0.25">
      <c r="B68" s="45" t="s">
        <v>239</v>
      </c>
      <c r="C68" s="45"/>
      <c r="D68" s="82">
        <v>123605463.62</v>
      </c>
    </row>
    <row r="69" spans="2:5" ht="30" x14ac:dyDescent="0.25">
      <c r="B69" s="50" t="s">
        <v>241</v>
      </c>
      <c r="C69" s="1"/>
      <c r="D69" s="10">
        <v>0</v>
      </c>
      <c r="E69" s="62"/>
    </row>
    <row r="70" spans="2:5" x14ac:dyDescent="0.25">
      <c r="B70" s="1" t="s">
        <v>242</v>
      </c>
      <c r="C70" s="10"/>
      <c r="D70" s="1"/>
    </row>
    <row r="71" spans="2:5" ht="30" x14ac:dyDescent="0.25">
      <c r="B71" s="50" t="s">
        <v>243</v>
      </c>
      <c r="C71" s="10"/>
      <c r="D71" s="1"/>
    </row>
    <row r="72" spans="2:5" ht="30" x14ac:dyDescent="0.25">
      <c r="B72" s="50" t="s">
        <v>244</v>
      </c>
      <c r="C72" s="1"/>
      <c r="D72" s="10">
        <v>0</v>
      </c>
      <c r="E72" s="62"/>
    </row>
    <row r="73" spans="2:5" x14ac:dyDescent="0.25">
      <c r="B73" s="50" t="s">
        <v>295</v>
      </c>
      <c r="C73" s="10">
        <v>0</v>
      </c>
      <c r="D73" s="10"/>
    </row>
    <row r="74" spans="2:5" x14ac:dyDescent="0.25">
      <c r="B74" s="51" t="s">
        <v>245</v>
      </c>
      <c r="C74" s="10">
        <v>0</v>
      </c>
      <c r="D74" s="1"/>
    </row>
    <row r="75" spans="2:5" x14ac:dyDescent="0.25">
      <c r="B75" s="51" t="s">
        <v>125</v>
      </c>
      <c r="C75" s="10">
        <v>0</v>
      </c>
      <c r="D75" s="1"/>
    </row>
    <row r="76" spans="2:5" x14ac:dyDescent="0.25">
      <c r="B76" s="51" t="s">
        <v>246</v>
      </c>
      <c r="C76" s="10">
        <v>0</v>
      </c>
      <c r="D76" s="1"/>
    </row>
    <row r="77" spans="2:5" x14ac:dyDescent="0.25">
      <c r="B77" s="51" t="s">
        <v>247</v>
      </c>
      <c r="C77" s="10">
        <v>0</v>
      </c>
      <c r="D77" s="1"/>
    </row>
    <row r="78" spans="2:5" x14ac:dyDescent="0.25">
      <c r="B78" s="53" t="s">
        <v>248</v>
      </c>
      <c r="C78" s="14"/>
      <c r="D78" s="54">
        <f>SUM(D68:D77)</f>
        <v>123605463.62</v>
      </c>
    </row>
    <row r="80" spans="2:5" x14ac:dyDescent="0.25">
      <c r="B80" t="s">
        <v>236</v>
      </c>
    </row>
    <row r="81" spans="2:4" x14ac:dyDescent="0.25">
      <c r="B81" t="s">
        <v>249</v>
      </c>
    </row>
    <row r="83" spans="2:4" ht="15.75" x14ac:dyDescent="0.25">
      <c r="B83" s="235" t="s">
        <v>237</v>
      </c>
      <c r="C83" s="235"/>
      <c r="D83" s="235"/>
    </row>
    <row r="84" spans="2:4" ht="15.75" x14ac:dyDescent="0.25">
      <c r="B84" s="236" t="s">
        <v>250</v>
      </c>
      <c r="C84" s="236"/>
      <c r="D84" s="236"/>
    </row>
    <row r="85" spans="2:4" x14ac:dyDescent="0.25">
      <c r="B85" s="232" t="s">
        <v>469</v>
      </c>
      <c r="C85" s="232"/>
      <c r="D85" s="232"/>
    </row>
    <row r="86" spans="2:4" x14ac:dyDescent="0.25">
      <c r="B86" s="232" t="s">
        <v>240</v>
      </c>
      <c r="C86" s="232"/>
      <c r="D86" s="232"/>
    </row>
    <row r="87" spans="2:4" x14ac:dyDescent="0.25">
      <c r="B87" s="234"/>
      <c r="C87" s="234"/>
      <c r="D87" s="234"/>
    </row>
    <row r="88" spans="2:4" x14ac:dyDescent="0.25">
      <c r="B88" s="19" t="s">
        <v>294</v>
      </c>
      <c r="C88" s="19"/>
      <c r="D88" s="82">
        <f>SUM(D122+D89-D100)</f>
        <v>114345952.73999999</v>
      </c>
    </row>
    <row r="89" spans="2:4" ht="30" x14ac:dyDescent="0.25">
      <c r="B89" s="83" t="s">
        <v>251</v>
      </c>
      <c r="C89" s="19"/>
      <c r="D89" s="82">
        <v>15255164.48</v>
      </c>
    </row>
    <row r="90" spans="2:4" x14ac:dyDescent="0.25">
      <c r="B90" s="50" t="s">
        <v>317</v>
      </c>
      <c r="C90" s="10">
        <v>362989.66</v>
      </c>
      <c r="D90" s="16"/>
    </row>
    <row r="91" spans="2:4" x14ac:dyDescent="0.25">
      <c r="B91" s="50" t="s">
        <v>425</v>
      </c>
      <c r="C91" s="10">
        <v>5899.76</v>
      </c>
      <c r="D91" s="16"/>
    </row>
    <row r="92" spans="2:4" x14ac:dyDescent="0.25">
      <c r="B92" s="50" t="s">
        <v>426</v>
      </c>
      <c r="C92" s="10">
        <v>1988939</v>
      </c>
      <c r="D92" s="16"/>
    </row>
    <row r="93" spans="2:4" ht="30" x14ac:dyDescent="0.25">
      <c r="B93" s="50" t="s">
        <v>318</v>
      </c>
      <c r="C93" s="10">
        <v>275078.13</v>
      </c>
      <c r="D93" s="16"/>
    </row>
    <row r="94" spans="2:4" x14ac:dyDescent="0.25">
      <c r="B94" s="50" t="s">
        <v>68</v>
      </c>
      <c r="C94" s="10"/>
      <c r="D94" s="16"/>
    </row>
    <row r="95" spans="2:4" x14ac:dyDescent="0.25">
      <c r="B95" s="50" t="s">
        <v>319</v>
      </c>
      <c r="C95" s="10"/>
      <c r="D95" s="16"/>
    </row>
    <row r="96" spans="2:4" x14ac:dyDescent="0.25">
      <c r="B96" s="50" t="s">
        <v>320</v>
      </c>
      <c r="C96" s="10">
        <v>4075193.81</v>
      </c>
      <c r="D96" s="16"/>
    </row>
    <row r="97" spans="2:4" x14ac:dyDescent="0.25">
      <c r="B97" s="50" t="s">
        <v>404</v>
      </c>
      <c r="C97" s="10">
        <v>6697718.2000000002</v>
      </c>
      <c r="D97" s="16"/>
    </row>
    <row r="98" spans="2:4" x14ac:dyDescent="0.25">
      <c r="B98" s="50" t="s">
        <v>322</v>
      </c>
      <c r="C98" s="10"/>
      <c r="D98" s="16"/>
    </row>
    <row r="99" spans="2:4" x14ac:dyDescent="0.25">
      <c r="B99" s="50" t="s">
        <v>321</v>
      </c>
      <c r="C99" s="10">
        <v>1849345.92</v>
      </c>
      <c r="D99" s="16"/>
    </row>
    <row r="100" spans="2:4" ht="30" x14ac:dyDescent="0.25">
      <c r="B100" s="83" t="s">
        <v>252</v>
      </c>
      <c r="C100" s="19"/>
      <c r="D100" s="82">
        <f>SUM(C101+C121)</f>
        <v>2909596.2</v>
      </c>
    </row>
    <row r="101" spans="2:4" ht="30" x14ac:dyDescent="0.25">
      <c r="B101" s="155" t="s">
        <v>470</v>
      </c>
      <c r="C101" s="156">
        <v>999943.04</v>
      </c>
      <c r="D101" s="82"/>
    </row>
    <row r="102" spans="2:4" x14ac:dyDescent="0.25">
      <c r="B102" s="50" t="s">
        <v>138</v>
      </c>
      <c r="C102" s="10"/>
      <c r="D102" s="16"/>
    </row>
    <row r="103" spans="2:4" x14ac:dyDescent="0.25">
      <c r="B103" s="50" t="s">
        <v>278</v>
      </c>
      <c r="C103" s="10"/>
      <c r="D103" s="16"/>
    </row>
    <row r="104" spans="2:4" x14ac:dyDescent="0.25">
      <c r="B104" s="50" t="s">
        <v>151</v>
      </c>
      <c r="C104" s="10"/>
      <c r="D104" s="16"/>
    </row>
    <row r="105" spans="2:4" x14ac:dyDescent="0.25">
      <c r="B105" s="50" t="s">
        <v>279</v>
      </c>
      <c r="C105" s="10"/>
      <c r="D105" s="16"/>
    </row>
    <row r="106" spans="2:4" x14ac:dyDescent="0.25">
      <c r="B106" s="50" t="s">
        <v>280</v>
      </c>
      <c r="C106" s="10"/>
      <c r="D106" s="16"/>
    </row>
    <row r="107" spans="2:4" x14ac:dyDescent="0.25">
      <c r="B107" s="50" t="s">
        <v>281</v>
      </c>
      <c r="C107" s="10"/>
      <c r="D107" s="16"/>
    </row>
    <row r="108" spans="2:4" x14ac:dyDescent="0.25">
      <c r="B108" s="50" t="s">
        <v>282</v>
      </c>
      <c r="C108" s="10"/>
      <c r="D108" s="16"/>
    </row>
    <row r="109" spans="2:4" x14ac:dyDescent="0.25">
      <c r="B109" s="50" t="s">
        <v>283</v>
      </c>
      <c r="C109" s="10"/>
      <c r="D109" s="16"/>
    </row>
    <row r="110" spans="2:4" x14ac:dyDescent="0.25">
      <c r="B110" s="50" t="s">
        <v>284</v>
      </c>
      <c r="C110" s="10"/>
      <c r="D110" s="16"/>
    </row>
    <row r="111" spans="2:4" x14ac:dyDescent="0.25">
      <c r="B111" s="50" t="s">
        <v>285</v>
      </c>
      <c r="C111" s="10"/>
      <c r="D111" s="16"/>
    </row>
    <row r="112" spans="2:4" x14ac:dyDescent="0.25">
      <c r="B112" s="50" t="s">
        <v>286</v>
      </c>
      <c r="C112" s="10"/>
      <c r="D112" s="16"/>
    </row>
    <row r="113" spans="2:4" x14ac:dyDescent="0.25">
      <c r="B113" s="50" t="s">
        <v>287</v>
      </c>
      <c r="C113" s="10"/>
      <c r="D113" s="16"/>
    </row>
    <row r="114" spans="2:4" x14ac:dyDescent="0.25">
      <c r="B114" s="50" t="s">
        <v>288</v>
      </c>
      <c r="C114" s="10"/>
      <c r="D114" s="16"/>
    </row>
    <row r="115" spans="2:4" x14ac:dyDescent="0.25">
      <c r="B115" s="50" t="s">
        <v>289</v>
      </c>
      <c r="C115" s="10"/>
      <c r="D115" s="16"/>
    </row>
    <row r="116" spans="2:4" x14ac:dyDescent="0.25">
      <c r="B116" s="50" t="s">
        <v>290</v>
      </c>
      <c r="C116" s="10"/>
      <c r="D116" s="16"/>
    </row>
    <row r="117" spans="2:4" x14ac:dyDescent="0.25">
      <c r="B117" s="50" t="s">
        <v>291</v>
      </c>
      <c r="C117" s="10"/>
      <c r="D117" s="16"/>
    </row>
    <row r="118" spans="2:4" x14ac:dyDescent="0.25">
      <c r="B118" s="50" t="s">
        <v>292</v>
      </c>
      <c r="C118" s="10"/>
      <c r="D118" s="16"/>
    </row>
    <row r="119" spans="2:4" x14ac:dyDescent="0.25">
      <c r="B119" s="50" t="s">
        <v>293</v>
      </c>
      <c r="C119" s="10"/>
      <c r="D119" s="16"/>
    </row>
    <row r="120" spans="2:4" x14ac:dyDescent="0.25">
      <c r="B120" s="50" t="s">
        <v>340</v>
      </c>
      <c r="C120" s="10"/>
      <c r="D120" s="74"/>
    </row>
    <row r="121" spans="2:4" ht="30" x14ac:dyDescent="0.25">
      <c r="B121" s="50" t="s">
        <v>341</v>
      </c>
      <c r="C121" s="1">
        <v>1909653.16</v>
      </c>
      <c r="D121" s="16"/>
    </row>
    <row r="122" spans="2:4" x14ac:dyDescent="0.25">
      <c r="B122" s="26" t="s">
        <v>253</v>
      </c>
      <c r="C122" s="26"/>
      <c r="D122" s="27">
        <v>102000384.45999999</v>
      </c>
    </row>
    <row r="127" spans="2:4" ht="15.75" x14ac:dyDescent="0.25">
      <c r="B127" s="85" t="s">
        <v>348</v>
      </c>
      <c r="C127" s="86"/>
      <c r="D127" s="86"/>
    </row>
    <row r="128" spans="2:4" ht="15.75" x14ac:dyDescent="0.25">
      <c r="B128" s="86" t="s">
        <v>349</v>
      </c>
      <c r="C128" s="86"/>
      <c r="D128" s="86"/>
    </row>
    <row r="131" spans="2:4" x14ac:dyDescent="0.25">
      <c r="B131" s="153"/>
      <c r="C131" s="153"/>
      <c r="D131" s="153"/>
    </row>
    <row r="132" spans="2:4" x14ac:dyDescent="0.25">
      <c r="B132" s="149" t="s">
        <v>406</v>
      </c>
      <c r="C132" s="154" t="s">
        <v>405</v>
      </c>
      <c r="D132" s="154"/>
    </row>
    <row r="135" spans="2:4" x14ac:dyDescent="0.25">
      <c r="B135" s="149" t="s">
        <v>407</v>
      </c>
      <c r="C135" s="154" t="s">
        <v>408</v>
      </c>
      <c r="D135" s="154"/>
    </row>
    <row r="138" spans="2:4" x14ac:dyDescent="0.25">
      <c r="B138" s="111" t="s">
        <v>409</v>
      </c>
    </row>
  </sheetData>
  <mergeCells count="14">
    <mergeCell ref="B1:D1"/>
    <mergeCell ref="B2:D2"/>
    <mergeCell ref="A4:D4"/>
    <mergeCell ref="B63:D63"/>
    <mergeCell ref="B64:D64"/>
    <mergeCell ref="B65:D65"/>
    <mergeCell ref="B66:D66"/>
    <mergeCell ref="B22:D22"/>
    <mergeCell ref="B85:D85"/>
    <mergeCell ref="B86:D86"/>
    <mergeCell ref="B67:D67"/>
    <mergeCell ref="B87:D87"/>
    <mergeCell ref="B83:D83"/>
    <mergeCell ref="B84:D8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sqref="A1:E2"/>
    </sheetView>
  </sheetViews>
  <sheetFormatPr baseColWidth="10" defaultRowHeight="15" x14ac:dyDescent="0.25"/>
  <cols>
    <col min="1" max="1" width="34.28515625" customWidth="1"/>
    <col min="2" max="2" width="15.42578125" customWidth="1"/>
    <col min="3" max="3" width="17.140625" customWidth="1"/>
    <col min="4" max="4" width="16.28515625" customWidth="1"/>
    <col min="5" max="5" width="16.7109375" customWidth="1"/>
    <col min="7" max="7" width="13.7109375" bestFit="1" customWidth="1"/>
  </cols>
  <sheetData>
    <row r="1" spans="1:5" ht="15.75" x14ac:dyDescent="0.25">
      <c r="A1" s="193" t="s">
        <v>476</v>
      </c>
      <c r="B1" s="193"/>
      <c r="C1" s="193"/>
      <c r="D1" s="193"/>
      <c r="E1" s="193"/>
    </row>
    <row r="2" spans="1:5" ht="15.75" x14ac:dyDescent="0.25">
      <c r="A2" s="193" t="s">
        <v>477</v>
      </c>
      <c r="B2" s="193"/>
      <c r="C2" s="193"/>
      <c r="D2" s="193"/>
      <c r="E2" s="193"/>
    </row>
    <row r="4" spans="1:5" x14ac:dyDescent="0.25">
      <c r="A4" t="s">
        <v>254</v>
      </c>
    </row>
    <row r="5" spans="1:5" x14ac:dyDescent="0.25">
      <c r="A5" t="s">
        <v>255</v>
      </c>
    </row>
    <row r="7" spans="1:5" x14ac:dyDescent="0.25">
      <c r="A7" s="15" t="s">
        <v>296</v>
      </c>
      <c r="B7" s="15"/>
      <c r="C7" s="15"/>
      <c r="D7" s="15"/>
    </row>
    <row r="9" spans="1:5" x14ac:dyDescent="0.25">
      <c r="A9" s="15" t="s">
        <v>297</v>
      </c>
    </row>
    <row r="10" spans="1:5" x14ac:dyDescent="0.25">
      <c r="A10" s="15"/>
    </row>
    <row r="11" spans="1:5" x14ac:dyDescent="0.25">
      <c r="A11" s="147" t="s">
        <v>15</v>
      </c>
      <c r="B11" s="168" t="s">
        <v>256</v>
      </c>
      <c r="C11" s="169" t="s">
        <v>473</v>
      </c>
      <c r="D11" s="167" t="s">
        <v>474</v>
      </c>
      <c r="E11" s="169" t="s">
        <v>257</v>
      </c>
    </row>
    <row r="12" spans="1:5" x14ac:dyDescent="0.25">
      <c r="A12" s="171" t="s">
        <v>346</v>
      </c>
      <c r="B12" s="171">
        <v>1753467</v>
      </c>
      <c r="C12" s="166">
        <v>3037014</v>
      </c>
      <c r="D12" s="172">
        <v>286000</v>
      </c>
      <c r="E12" s="166">
        <v>4504481</v>
      </c>
    </row>
    <row r="13" spans="1:5" x14ac:dyDescent="0.25">
      <c r="A13" s="105" t="s">
        <v>347</v>
      </c>
      <c r="B13" s="171">
        <v>1753467</v>
      </c>
      <c r="C13" s="166">
        <v>286000</v>
      </c>
      <c r="D13" s="172">
        <v>3037014</v>
      </c>
      <c r="E13" s="166">
        <v>4504481</v>
      </c>
    </row>
    <row r="14" spans="1:5" x14ac:dyDescent="0.25">
      <c r="A14" s="147" t="s">
        <v>39</v>
      </c>
      <c r="B14" s="170">
        <f>SUM(B12:B13)</f>
        <v>3506934</v>
      </c>
      <c r="C14" s="173">
        <f>SUM(C12:C13)</f>
        <v>3323014</v>
      </c>
      <c r="D14" s="175">
        <f>SUM(D12:D13)</f>
        <v>3323014</v>
      </c>
      <c r="E14" s="174">
        <f>SUM(E12:E13)</f>
        <v>9008962</v>
      </c>
    </row>
    <row r="15" spans="1:5" x14ac:dyDescent="0.25">
      <c r="A15" s="38"/>
      <c r="B15" s="38"/>
      <c r="C15" s="38"/>
      <c r="D15" s="38"/>
      <c r="E15" s="38"/>
    </row>
    <row r="16" spans="1:5" x14ac:dyDescent="0.25">
      <c r="A16" s="15" t="s">
        <v>300</v>
      </c>
    </row>
    <row r="17" spans="1:7" x14ac:dyDescent="0.25">
      <c r="A17" s="15"/>
    </row>
    <row r="18" spans="1:7" x14ac:dyDescent="0.25">
      <c r="A18" s="21" t="s">
        <v>475</v>
      </c>
      <c r="B18" s="21"/>
      <c r="C18" s="21"/>
      <c r="D18" s="21"/>
      <c r="E18" s="21"/>
    </row>
    <row r="20" spans="1:7" x14ac:dyDescent="0.25">
      <c r="A20" s="199" t="s">
        <v>300</v>
      </c>
      <c r="B20" s="199"/>
      <c r="C20" s="199"/>
      <c r="D20" s="199"/>
      <c r="E20" s="199"/>
    </row>
    <row r="21" spans="1:7" ht="15.75" x14ac:dyDescent="0.25">
      <c r="A21" s="66" t="s">
        <v>84</v>
      </c>
      <c r="B21" s="66" t="s">
        <v>301</v>
      </c>
      <c r="C21" s="66" t="s">
        <v>298</v>
      </c>
      <c r="D21" s="66" t="s">
        <v>299</v>
      </c>
      <c r="E21" s="66" t="s">
        <v>302</v>
      </c>
    </row>
    <row r="22" spans="1:7" ht="15.75" x14ac:dyDescent="0.25">
      <c r="A22" s="69" t="s">
        <v>303</v>
      </c>
      <c r="B22" s="68"/>
      <c r="C22" s="68"/>
      <c r="D22" s="68"/>
      <c r="E22" s="68"/>
    </row>
    <row r="23" spans="1:7" x14ac:dyDescent="0.25">
      <c r="A23" s="41" t="s">
        <v>304</v>
      </c>
      <c r="B23" s="108">
        <v>0</v>
      </c>
      <c r="C23" s="108">
        <v>101578690.08</v>
      </c>
      <c r="D23" s="10">
        <v>0</v>
      </c>
      <c r="E23" s="10">
        <v>101578690.08</v>
      </c>
    </row>
    <row r="24" spans="1:7" x14ac:dyDescent="0.25">
      <c r="A24" s="41" t="s">
        <v>305</v>
      </c>
      <c r="B24" s="108">
        <v>0</v>
      </c>
      <c r="C24" s="10">
        <v>123605463.62</v>
      </c>
      <c r="D24" s="10">
        <v>0</v>
      </c>
      <c r="E24" s="10">
        <v>-22026773.539999999</v>
      </c>
    </row>
    <row r="25" spans="1:7" x14ac:dyDescent="0.25">
      <c r="A25" s="57" t="s">
        <v>306</v>
      </c>
      <c r="B25" s="108">
        <v>0</v>
      </c>
      <c r="C25" s="10">
        <v>0</v>
      </c>
      <c r="D25" s="10">
        <v>0</v>
      </c>
      <c r="E25" s="10">
        <v>0</v>
      </c>
    </row>
    <row r="26" spans="1:7" x14ac:dyDescent="0.25">
      <c r="A26" s="57" t="s">
        <v>307</v>
      </c>
      <c r="B26" s="108">
        <v>0</v>
      </c>
      <c r="C26" s="10">
        <v>123605463.62</v>
      </c>
      <c r="D26" s="10">
        <v>123605463.62</v>
      </c>
      <c r="E26" s="10">
        <v>0</v>
      </c>
    </row>
    <row r="27" spans="1:7" x14ac:dyDescent="0.25">
      <c r="A27" s="57" t="s">
        <v>308</v>
      </c>
      <c r="B27" s="108">
        <v>0</v>
      </c>
      <c r="C27" s="10">
        <v>0</v>
      </c>
      <c r="D27" s="10">
        <v>123605463.62</v>
      </c>
      <c r="E27" s="10">
        <v>123605463.62</v>
      </c>
    </row>
    <row r="28" spans="1:7" ht="15.75" x14ac:dyDescent="0.25">
      <c r="A28" s="70" t="s">
        <v>309</v>
      </c>
      <c r="B28" s="108">
        <v>0</v>
      </c>
      <c r="C28" s="10">
        <v>0</v>
      </c>
      <c r="D28" s="10">
        <v>0</v>
      </c>
      <c r="E28" s="10">
        <v>0</v>
      </c>
    </row>
    <row r="29" spans="1:7" x14ac:dyDescent="0.25">
      <c r="A29" s="1" t="s">
        <v>310</v>
      </c>
      <c r="B29" s="108">
        <v>0</v>
      </c>
      <c r="C29" s="10">
        <v>0</v>
      </c>
      <c r="D29" s="109">
        <v>104626310.87</v>
      </c>
      <c r="E29" s="109">
        <v>104626310.87</v>
      </c>
      <c r="G29" s="110"/>
    </row>
    <row r="30" spans="1:7" x14ac:dyDescent="0.25">
      <c r="A30" s="1" t="s">
        <v>311</v>
      </c>
      <c r="B30" s="108">
        <v>0</v>
      </c>
      <c r="C30" s="109">
        <v>211335590.38999999</v>
      </c>
      <c r="D30" s="109">
        <v>192179706.15000001</v>
      </c>
      <c r="E30" s="109">
        <v>19155884.239999998</v>
      </c>
    </row>
    <row r="31" spans="1:7" ht="30" x14ac:dyDescent="0.25">
      <c r="A31" s="50" t="s">
        <v>312</v>
      </c>
      <c r="B31" s="108">
        <v>0</v>
      </c>
      <c r="C31" s="109">
        <v>74640679.629999995</v>
      </c>
      <c r="D31" s="109">
        <v>106709279.52</v>
      </c>
      <c r="E31" s="109">
        <v>32068599.890000001</v>
      </c>
    </row>
    <row r="32" spans="1:7" ht="30" x14ac:dyDescent="0.25">
      <c r="A32" s="50" t="s">
        <v>313</v>
      </c>
      <c r="B32" s="108">
        <v>0</v>
      </c>
      <c r="C32" s="109">
        <v>117539026.52</v>
      </c>
      <c r="D32" s="109">
        <v>114345952.73999999</v>
      </c>
      <c r="E32" s="109">
        <v>3193073.78</v>
      </c>
    </row>
    <row r="33" spans="1:5" x14ac:dyDescent="0.25">
      <c r="A33" s="1" t="s">
        <v>314</v>
      </c>
      <c r="B33" s="108">
        <v>0</v>
      </c>
      <c r="C33" s="109">
        <v>114345952.73999999</v>
      </c>
      <c r="D33" s="109">
        <v>114345952.73999999</v>
      </c>
      <c r="E33" s="10">
        <v>0</v>
      </c>
    </row>
    <row r="34" spans="1:5" x14ac:dyDescent="0.25">
      <c r="A34" s="1" t="s">
        <v>315</v>
      </c>
      <c r="B34" s="108">
        <v>0</v>
      </c>
      <c r="C34" s="109">
        <v>114345952.73999999</v>
      </c>
      <c r="D34" s="109">
        <v>112773571</v>
      </c>
      <c r="E34" s="109">
        <v>1572381.74</v>
      </c>
    </row>
    <row r="35" spans="1:5" x14ac:dyDescent="0.25">
      <c r="A35" s="1" t="s">
        <v>316</v>
      </c>
      <c r="B35" s="108">
        <v>0</v>
      </c>
      <c r="C35" s="109">
        <v>112773571</v>
      </c>
      <c r="D35" s="10"/>
      <c r="E35" s="109">
        <v>112773571</v>
      </c>
    </row>
    <row r="36" spans="1:5" x14ac:dyDescent="0.25">
      <c r="B36" s="110"/>
      <c r="C36" s="110"/>
    </row>
    <row r="38" spans="1:5" ht="15.75" x14ac:dyDescent="0.25">
      <c r="A38" s="238" t="s">
        <v>348</v>
      </c>
      <c r="B38" s="238"/>
      <c r="C38" s="238"/>
      <c r="D38" s="238"/>
      <c r="E38" s="238"/>
    </row>
    <row r="39" spans="1:5" ht="15.75" x14ac:dyDescent="0.25">
      <c r="A39" s="239" t="s">
        <v>349</v>
      </c>
      <c r="B39" s="239"/>
      <c r="C39" s="239"/>
      <c r="D39" s="239"/>
      <c r="E39" s="239"/>
    </row>
    <row r="42" spans="1:5" x14ac:dyDescent="0.25">
      <c r="A42" s="237" t="s">
        <v>350</v>
      </c>
      <c r="B42" s="237"/>
      <c r="C42" s="237" t="s">
        <v>405</v>
      </c>
      <c r="D42" s="237"/>
      <c r="E42" s="237"/>
    </row>
    <row r="45" spans="1:5" x14ac:dyDescent="0.25">
      <c r="A45" s="237" t="s">
        <v>407</v>
      </c>
      <c r="B45" s="237"/>
      <c r="C45" s="237" t="s">
        <v>408</v>
      </c>
      <c r="D45" s="237"/>
      <c r="E45" s="237"/>
    </row>
    <row r="47" spans="1:5" x14ac:dyDescent="0.25">
      <c r="B47" s="65"/>
      <c r="C47" s="65"/>
      <c r="D47" s="65"/>
    </row>
    <row r="48" spans="1:5" x14ac:dyDescent="0.25">
      <c r="A48" s="237" t="s">
        <v>409</v>
      </c>
      <c r="B48" s="237"/>
      <c r="C48" s="64"/>
      <c r="D48" s="64"/>
    </row>
  </sheetData>
  <mergeCells count="10">
    <mergeCell ref="A1:E1"/>
    <mergeCell ref="A2:E2"/>
    <mergeCell ref="A45:B45"/>
    <mergeCell ref="A48:B48"/>
    <mergeCell ref="C45:E45"/>
    <mergeCell ref="A20:E20"/>
    <mergeCell ref="A38:E38"/>
    <mergeCell ref="A39:E39"/>
    <mergeCell ref="A42:B42"/>
    <mergeCell ref="C42:E42"/>
  </mergeCells>
  <pageMargins left="0.7" right="0.7" top="0.75" bottom="0.75" header="0.3" footer="0.3"/>
  <pageSetup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6"/>
  <sheetViews>
    <sheetView workbookViewId="0">
      <selection activeCell="B1" sqref="B1:C2"/>
    </sheetView>
  </sheetViews>
  <sheetFormatPr baseColWidth="10" defaultRowHeight="15" x14ac:dyDescent="0.25"/>
  <cols>
    <col min="1" max="1" width="7.5703125" customWidth="1"/>
    <col min="2" max="2" width="36.140625" customWidth="1"/>
    <col min="3" max="3" width="34.28515625" customWidth="1"/>
  </cols>
  <sheetData>
    <row r="1" spans="2:3" ht="15.75" x14ac:dyDescent="0.25">
      <c r="B1" s="193" t="s">
        <v>476</v>
      </c>
      <c r="C1" s="193"/>
    </row>
    <row r="2" spans="2:3" ht="15.75" x14ac:dyDescent="0.25">
      <c r="B2" s="193" t="s">
        <v>477</v>
      </c>
      <c r="C2" s="193"/>
    </row>
    <row r="7" spans="2:3" x14ac:dyDescent="0.25">
      <c r="B7" s="71" t="s">
        <v>16</v>
      </c>
      <c r="C7" s="71">
        <v>2016</v>
      </c>
    </row>
    <row r="8" spans="2:3" x14ac:dyDescent="0.25">
      <c r="B8" s="19" t="s">
        <v>114</v>
      </c>
      <c r="C8" s="42">
        <f>C9+C10+C11</f>
        <v>13258459.51</v>
      </c>
    </row>
    <row r="9" spans="2:3" x14ac:dyDescent="0.25">
      <c r="B9" s="1" t="s">
        <v>115</v>
      </c>
      <c r="C9" s="10">
        <v>11286861.07</v>
      </c>
    </row>
    <row r="10" spans="2:3" x14ac:dyDescent="0.25">
      <c r="B10" s="1" t="s">
        <v>116</v>
      </c>
      <c r="C10" s="10">
        <v>1659774.1</v>
      </c>
    </row>
    <row r="11" spans="2:3" x14ac:dyDescent="0.25">
      <c r="B11" s="1" t="s">
        <v>117</v>
      </c>
      <c r="C11" s="10">
        <v>311824.34000000003</v>
      </c>
    </row>
    <row r="12" spans="2:3" x14ac:dyDescent="0.25">
      <c r="B12" s="19" t="s">
        <v>343</v>
      </c>
      <c r="C12" s="42">
        <f>SUM(C13)</f>
        <v>88880</v>
      </c>
    </row>
    <row r="13" spans="2:3" x14ac:dyDescent="0.25">
      <c r="B13" s="1" t="s">
        <v>343</v>
      </c>
      <c r="C13" s="10">
        <v>88880</v>
      </c>
    </row>
    <row r="14" spans="2:3" x14ac:dyDescent="0.25">
      <c r="B14" s="19" t="s">
        <v>118</v>
      </c>
      <c r="C14" s="44">
        <f>SUM(C15:C17)</f>
        <v>14126223.59</v>
      </c>
    </row>
    <row r="15" spans="2:3" x14ac:dyDescent="0.25">
      <c r="B15" s="1" t="s">
        <v>119</v>
      </c>
      <c r="C15" s="10">
        <v>12685761.42</v>
      </c>
    </row>
    <row r="16" spans="2:3" x14ac:dyDescent="0.25">
      <c r="B16" s="1" t="s">
        <v>120</v>
      </c>
      <c r="C16" s="10">
        <v>11600.67</v>
      </c>
    </row>
    <row r="17" spans="2:3" x14ac:dyDescent="0.25">
      <c r="B17" s="1" t="s">
        <v>121</v>
      </c>
      <c r="C17" s="10">
        <v>1428861.5</v>
      </c>
    </row>
    <row r="18" spans="2:3" x14ac:dyDescent="0.25">
      <c r="B18" s="45" t="s">
        <v>122</v>
      </c>
      <c r="C18" s="46">
        <f>SUM(C19:C20)</f>
        <v>9995.5300000000007</v>
      </c>
    </row>
    <row r="19" spans="2:3" x14ac:dyDescent="0.25">
      <c r="B19" s="1" t="s">
        <v>123</v>
      </c>
      <c r="C19" s="10">
        <v>0</v>
      </c>
    </row>
    <row r="20" spans="2:3" x14ac:dyDescent="0.25">
      <c r="B20" s="1" t="s">
        <v>124</v>
      </c>
      <c r="C20" s="10">
        <v>9995.5300000000007</v>
      </c>
    </row>
    <row r="21" spans="2:3" x14ac:dyDescent="0.25">
      <c r="B21" s="19" t="s">
        <v>125</v>
      </c>
      <c r="C21" s="44">
        <f>SUM(C22)</f>
        <v>1186217.08</v>
      </c>
    </row>
    <row r="22" spans="2:3" x14ac:dyDescent="0.25">
      <c r="B22" s="1" t="s">
        <v>126</v>
      </c>
      <c r="C22" s="10">
        <v>1186217.08</v>
      </c>
    </row>
    <row r="23" spans="2:3" x14ac:dyDescent="0.25">
      <c r="B23" s="19" t="s">
        <v>127</v>
      </c>
      <c r="C23" s="82">
        <f>SUM(C24:C25)</f>
        <v>94935687.909999996</v>
      </c>
    </row>
    <row r="24" spans="2:3" x14ac:dyDescent="0.25">
      <c r="B24" s="1" t="s">
        <v>128</v>
      </c>
      <c r="C24" s="10">
        <v>78615273.310000002</v>
      </c>
    </row>
    <row r="25" spans="2:3" x14ac:dyDescent="0.25">
      <c r="B25" s="41" t="s">
        <v>129</v>
      </c>
      <c r="C25" s="10">
        <v>16320414.6</v>
      </c>
    </row>
    <row r="26" spans="2:3" x14ac:dyDescent="0.25">
      <c r="B26" s="71" t="s">
        <v>39</v>
      </c>
      <c r="C26" s="27">
        <f>SUM(C23+C21+C18+C14+C8+C12)</f>
        <v>123605463.62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4"/>
  <sheetViews>
    <sheetView tabSelected="1" workbookViewId="0">
      <selection activeCell="E11" sqref="E11"/>
    </sheetView>
  </sheetViews>
  <sheetFormatPr baseColWidth="10" defaultRowHeight="15" x14ac:dyDescent="0.25"/>
  <cols>
    <col min="1" max="1" width="5.140625" customWidth="1"/>
    <col min="3" max="3" width="17.28515625" customWidth="1"/>
    <col min="4" max="4" width="19.28515625" customWidth="1"/>
    <col min="5" max="5" width="22.28515625" customWidth="1"/>
    <col min="6" max="6" width="15.140625" bestFit="1" customWidth="1"/>
    <col min="7" max="7" width="13.85546875" bestFit="1" customWidth="1"/>
  </cols>
  <sheetData>
    <row r="1" spans="1:8" ht="15.75" x14ac:dyDescent="0.25">
      <c r="B1" s="193" t="s">
        <v>476</v>
      </c>
      <c r="C1" s="193"/>
      <c r="D1" s="193"/>
      <c r="E1" s="193"/>
      <c r="F1" s="193"/>
      <c r="G1" s="193"/>
      <c r="H1" s="193"/>
    </row>
    <row r="2" spans="1:8" ht="15.75" x14ac:dyDescent="0.25">
      <c r="B2" s="193" t="s">
        <v>477</v>
      </c>
      <c r="C2" s="193"/>
      <c r="D2" s="193"/>
      <c r="E2" s="193"/>
      <c r="F2" s="193"/>
      <c r="G2" s="193"/>
      <c r="H2" s="193"/>
    </row>
    <row r="3" spans="1:8" ht="15.75" x14ac:dyDescent="0.25">
      <c r="B3" s="192"/>
      <c r="C3" s="192"/>
      <c r="D3" s="192"/>
      <c r="E3" s="192"/>
      <c r="F3" s="192"/>
      <c r="G3" s="192"/>
      <c r="H3" s="192"/>
    </row>
    <row r="4" spans="1:8" x14ac:dyDescent="0.25">
      <c r="A4" s="194" t="s">
        <v>207</v>
      </c>
      <c r="B4" s="194"/>
      <c r="C4" s="194"/>
      <c r="D4" s="194"/>
      <c r="E4" s="194"/>
      <c r="F4" s="194"/>
      <c r="G4" s="194"/>
      <c r="H4" s="194"/>
    </row>
    <row r="5" spans="1:8" ht="18.75" x14ac:dyDescent="0.3">
      <c r="A5" s="197" t="s">
        <v>427</v>
      </c>
      <c r="B5" s="197"/>
      <c r="C5" s="197"/>
      <c r="D5" s="197"/>
      <c r="E5" s="197"/>
      <c r="F5" s="197"/>
      <c r="G5" s="197"/>
      <c r="H5" s="197"/>
    </row>
    <row r="6" spans="1:8" ht="15.75" x14ac:dyDescent="0.25">
      <c r="A6" s="193" t="s">
        <v>209</v>
      </c>
      <c r="B6" s="193"/>
      <c r="C6" s="193"/>
      <c r="D6" s="193"/>
      <c r="E6" s="193"/>
      <c r="F6" s="193"/>
      <c r="G6" s="193"/>
      <c r="H6" s="193"/>
    </row>
    <row r="7" spans="1:8" x14ac:dyDescent="0.25">
      <c r="E7" s="119"/>
      <c r="F7" s="89"/>
      <c r="G7" s="119"/>
    </row>
    <row r="8" spans="1:8" ht="18.75" x14ac:dyDescent="0.3">
      <c r="B8" s="78" t="s">
        <v>26</v>
      </c>
      <c r="E8" s="119"/>
      <c r="F8" s="89"/>
      <c r="G8" s="119"/>
    </row>
    <row r="9" spans="1:8" x14ac:dyDescent="0.25">
      <c r="E9" s="119"/>
      <c r="F9" s="89"/>
      <c r="G9" s="119"/>
    </row>
    <row r="10" spans="1:8" x14ac:dyDescent="0.25">
      <c r="B10" s="15" t="s">
        <v>25</v>
      </c>
      <c r="C10" s="15"/>
      <c r="D10" s="15" t="s">
        <v>18</v>
      </c>
      <c r="E10" s="119"/>
      <c r="F10" s="89"/>
      <c r="G10" s="119"/>
    </row>
    <row r="11" spans="1:8" x14ac:dyDescent="0.25">
      <c r="E11" s="119"/>
      <c r="F11" s="89"/>
      <c r="G11" s="119"/>
    </row>
    <row r="12" spans="1:8" x14ac:dyDescent="0.25">
      <c r="D12" t="s">
        <v>27</v>
      </c>
      <c r="E12" s="119"/>
      <c r="F12" s="89"/>
      <c r="G12" s="119"/>
    </row>
    <row r="13" spans="1:8" x14ac:dyDescent="0.25">
      <c r="D13" t="s">
        <v>28</v>
      </c>
      <c r="E13" s="119"/>
      <c r="F13" s="89"/>
      <c r="G13" s="119"/>
    </row>
    <row r="14" spans="1:8" x14ac:dyDescent="0.25">
      <c r="E14" s="119"/>
      <c r="F14" s="89"/>
      <c r="G14" s="119"/>
    </row>
    <row r="15" spans="1:8" ht="15.75" x14ac:dyDescent="0.25">
      <c r="B15" s="87"/>
      <c r="C15" s="87" t="s">
        <v>16</v>
      </c>
      <c r="D15" s="87" t="s">
        <v>15</v>
      </c>
      <c r="E15" s="120">
        <v>2016</v>
      </c>
      <c r="F15" s="97"/>
      <c r="G15" s="120">
        <v>2015</v>
      </c>
      <c r="H15" s="87" t="s">
        <v>17</v>
      </c>
    </row>
    <row r="16" spans="1:8" x14ac:dyDescent="0.25">
      <c r="B16" s="3" t="s">
        <v>351</v>
      </c>
      <c r="C16" s="3"/>
      <c r="D16" s="3" t="s">
        <v>352</v>
      </c>
      <c r="E16" s="120" t="s">
        <v>23</v>
      </c>
      <c r="F16" s="97"/>
      <c r="G16" s="120" t="s">
        <v>23</v>
      </c>
      <c r="H16" s="3"/>
    </row>
    <row r="17" spans="2:8" x14ac:dyDescent="0.25">
      <c r="B17" s="11"/>
      <c r="C17" s="11"/>
      <c r="D17" s="12" t="s">
        <v>19</v>
      </c>
      <c r="E17" s="90">
        <v>14024.75</v>
      </c>
      <c r="F17" s="98"/>
      <c r="G17" s="90">
        <v>16817.060000000001</v>
      </c>
      <c r="H17" s="11"/>
    </row>
    <row r="18" spans="2:8" x14ac:dyDescent="0.25">
      <c r="B18" s="11"/>
      <c r="C18" s="11"/>
      <c r="D18" s="12" t="s">
        <v>20</v>
      </c>
      <c r="E18" s="90"/>
      <c r="F18" s="99"/>
      <c r="G18" s="90"/>
      <c r="H18" s="11"/>
    </row>
    <row r="19" spans="2:8" x14ac:dyDescent="0.25">
      <c r="B19" s="92" t="s">
        <v>386</v>
      </c>
      <c r="C19" s="93" t="s">
        <v>0</v>
      </c>
      <c r="D19" s="93" t="s">
        <v>356</v>
      </c>
      <c r="E19" s="195">
        <v>0</v>
      </c>
      <c r="F19" s="195"/>
      <c r="G19" s="94">
        <v>0</v>
      </c>
      <c r="H19" s="79"/>
    </row>
    <row r="20" spans="2:8" x14ac:dyDescent="0.25">
      <c r="B20" s="92" t="s">
        <v>358</v>
      </c>
      <c r="C20" s="93" t="s">
        <v>1</v>
      </c>
      <c r="D20" s="93" t="s">
        <v>13</v>
      </c>
      <c r="E20" s="195">
        <v>0</v>
      </c>
      <c r="F20" s="195"/>
      <c r="G20" s="94">
        <v>0</v>
      </c>
      <c r="H20" s="79"/>
    </row>
    <row r="21" spans="2:8" x14ac:dyDescent="0.25">
      <c r="B21" s="92" t="s">
        <v>355</v>
      </c>
      <c r="C21" s="93" t="s">
        <v>0</v>
      </c>
      <c r="D21" s="93" t="s">
        <v>356</v>
      </c>
      <c r="E21" s="195">
        <v>12555.97</v>
      </c>
      <c r="F21" s="195"/>
      <c r="G21" s="94">
        <v>0</v>
      </c>
      <c r="H21" s="79"/>
    </row>
    <row r="22" spans="2:8" x14ac:dyDescent="0.25">
      <c r="B22" s="92" t="s">
        <v>353</v>
      </c>
      <c r="C22" s="93" t="s">
        <v>2</v>
      </c>
      <c r="D22" s="93" t="s">
        <v>354</v>
      </c>
      <c r="E22" s="195">
        <v>0</v>
      </c>
      <c r="F22" s="195"/>
      <c r="G22" s="94">
        <v>0</v>
      </c>
      <c r="H22" s="79"/>
    </row>
    <row r="23" spans="2:8" x14ac:dyDescent="0.25">
      <c r="B23" s="92" t="s">
        <v>387</v>
      </c>
      <c r="C23" s="93" t="s">
        <v>3</v>
      </c>
      <c r="D23" s="93" t="s">
        <v>388</v>
      </c>
      <c r="E23" s="195"/>
      <c r="F23" s="195"/>
      <c r="G23" s="94">
        <v>0</v>
      </c>
      <c r="H23" s="79"/>
    </row>
    <row r="24" spans="2:8" x14ac:dyDescent="0.25">
      <c r="B24" s="92" t="s">
        <v>360</v>
      </c>
      <c r="C24" s="93" t="s">
        <v>4</v>
      </c>
      <c r="D24" s="93" t="s">
        <v>4</v>
      </c>
      <c r="E24" s="195">
        <v>38895.040000000001</v>
      </c>
      <c r="F24" s="195"/>
      <c r="G24" s="94">
        <v>36966.17</v>
      </c>
      <c r="H24" s="79"/>
    </row>
    <row r="25" spans="2:8" x14ac:dyDescent="0.25">
      <c r="B25" s="92" t="s">
        <v>359</v>
      </c>
      <c r="C25" s="93" t="s">
        <v>5</v>
      </c>
      <c r="D25" s="93" t="s">
        <v>5</v>
      </c>
      <c r="E25" s="195">
        <v>0</v>
      </c>
      <c r="F25" s="195"/>
      <c r="G25" s="94">
        <v>0</v>
      </c>
      <c r="H25" s="79" t="s">
        <v>323</v>
      </c>
    </row>
    <row r="26" spans="2:8" x14ac:dyDescent="0.25">
      <c r="B26" s="92" t="s">
        <v>391</v>
      </c>
      <c r="C26" s="93" t="s">
        <v>6</v>
      </c>
      <c r="D26" s="93" t="s">
        <v>6</v>
      </c>
      <c r="E26" s="195">
        <v>0</v>
      </c>
      <c r="F26" s="195"/>
      <c r="G26" s="94">
        <v>0</v>
      </c>
      <c r="H26" s="79" t="s">
        <v>323</v>
      </c>
    </row>
    <row r="27" spans="2:8" x14ac:dyDescent="0.25">
      <c r="B27" s="92" t="s">
        <v>392</v>
      </c>
      <c r="C27" s="93" t="s">
        <v>7</v>
      </c>
      <c r="D27" s="93" t="s">
        <v>7</v>
      </c>
      <c r="E27" s="195">
        <v>0</v>
      </c>
      <c r="F27" s="195"/>
      <c r="G27" s="94">
        <v>0</v>
      </c>
      <c r="H27" s="79" t="s">
        <v>323</v>
      </c>
    </row>
    <row r="28" spans="2:8" x14ac:dyDescent="0.25">
      <c r="B28" s="92" t="s">
        <v>389</v>
      </c>
      <c r="C28" s="93"/>
      <c r="D28" s="93" t="s">
        <v>390</v>
      </c>
      <c r="E28" s="121">
        <v>0</v>
      </c>
      <c r="F28" s="176"/>
      <c r="G28" s="94">
        <v>0</v>
      </c>
      <c r="H28" s="79" t="s">
        <v>323</v>
      </c>
    </row>
    <row r="29" spans="2:8" x14ac:dyDescent="0.25">
      <c r="B29" s="92" t="s">
        <v>385</v>
      </c>
      <c r="C29" s="93" t="s">
        <v>8</v>
      </c>
      <c r="D29" s="93" t="s">
        <v>8</v>
      </c>
      <c r="E29" s="196">
        <v>0</v>
      </c>
      <c r="F29" s="196"/>
      <c r="G29" s="94">
        <v>0</v>
      </c>
      <c r="H29" s="79"/>
    </row>
    <row r="30" spans="2:8" x14ac:dyDescent="0.25">
      <c r="B30" s="92" t="s">
        <v>357</v>
      </c>
      <c r="C30" s="93" t="s">
        <v>9</v>
      </c>
      <c r="D30" s="93" t="s">
        <v>9</v>
      </c>
      <c r="E30" s="195">
        <v>0</v>
      </c>
      <c r="F30" s="195"/>
      <c r="G30" s="94">
        <v>0</v>
      </c>
      <c r="H30" s="79"/>
    </row>
    <row r="31" spans="2:8" x14ac:dyDescent="0.25">
      <c r="B31" s="92" t="s">
        <v>361</v>
      </c>
      <c r="C31" s="93" t="s">
        <v>10</v>
      </c>
      <c r="D31" s="93" t="s">
        <v>362</v>
      </c>
      <c r="E31" s="121">
        <v>0</v>
      </c>
      <c r="F31" s="176"/>
      <c r="G31" s="94">
        <v>847848.22</v>
      </c>
      <c r="H31" s="79" t="s">
        <v>323</v>
      </c>
    </row>
    <row r="32" spans="2:8" x14ac:dyDescent="0.25">
      <c r="B32" s="92" t="s">
        <v>363</v>
      </c>
      <c r="C32" s="93" t="s">
        <v>11</v>
      </c>
      <c r="D32" s="93" t="s">
        <v>364</v>
      </c>
      <c r="E32" s="121">
        <v>0</v>
      </c>
      <c r="F32" s="176"/>
      <c r="G32" s="94">
        <v>3726478.99</v>
      </c>
      <c r="H32" s="79" t="s">
        <v>323</v>
      </c>
    </row>
    <row r="33" spans="2:8" x14ac:dyDescent="0.25">
      <c r="B33" s="92" t="s">
        <v>365</v>
      </c>
      <c r="C33" s="93" t="s">
        <v>2</v>
      </c>
      <c r="D33" s="93" t="s">
        <v>354</v>
      </c>
      <c r="E33" s="121">
        <v>1231720.8600000001</v>
      </c>
      <c r="F33" s="176"/>
      <c r="G33" s="94">
        <v>1656336.89</v>
      </c>
      <c r="H33" s="79"/>
    </row>
    <row r="34" spans="2:8" x14ac:dyDescent="0.25">
      <c r="B34" s="92" t="s">
        <v>366</v>
      </c>
      <c r="C34" s="93" t="s">
        <v>12</v>
      </c>
      <c r="D34" s="93" t="s">
        <v>367</v>
      </c>
      <c r="E34" s="121">
        <v>0</v>
      </c>
      <c r="F34" s="176"/>
      <c r="G34" s="94">
        <v>10088.58</v>
      </c>
      <c r="H34" s="79" t="s">
        <v>323</v>
      </c>
    </row>
    <row r="35" spans="2:8" x14ac:dyDescent="0.25">
      <c r="B35" s="92" t="s">
        <v>368</v>
      </c>
      <c r="C35" s="95" t="s">
        <v>13</v>
      </c>
      <c r="D35" s="93" t="s">
        <v>13</v>
      </c>
      <c r="E35" s="121">
        <v>0</v>
      </c>
      <c r="F35" s="176"/>
      <c r="G35" s="94">
        <v>2787.11</v>
      </c>
      <c r="H35" s="79" t="s">
        <v>323</v>
      </c>
    </row>
    <row r="36" spans="2:8" x14ac:dyDescent="0.25">
      <c r="B36" s="92" t="s">
        <v>369</v>
      </c>
      <c r="C36" s="95"/>
      <c r="D36" s="93" t="s">
        <v>370</v>
      </c>
      <c r="E36" s="121">
        <v>713700.46</v>
      </c>
      <c r="F36" s="176"/>
      <c r="G36" s="94">
        <v>836206.1</v>
      </c>
      <c r="H36" s="79"/>
    </row>
    <row r="37" spans="2:8" x14ac:dyDescent="0.25">
      <c r="B37" s="92" t="s">
        <v>371</v>
      </c>
      <c r="C37" s="95"/>
      <c r="D37" s="93" t="s">
        <v>372</v>
      </c>
      <c r="E37" s="121">
        <v>10000</v>
      </c>
      <c r="F37" s="176"/>
      <c r="G37" s="94">
        <v>12243.19</v>
      </c>
      <c r="H37" s="79"/>
    </row>
    <row r="38" spans="2:8" x14ac:dyDescent="0.25">
      <c r="B38" s="92" t="s">
        <v>373</v>
      </c>
      <c r="C38" s="95"/>
      <c r="D38" s="93" t="s">
        <v>374</v>
      </c>
      <c r="E38" s="121">
        <v>329448.76</v>
      </c>
      <c r="F38" s="176"/>
      <c r="G38" s="94">
        <v>93963.89</v>
      </c>
      <c r="H38" s="79" t="s">
        <v>323</v>
      </c>
    </row>
    <row r="39" spans="2:8" x14ac:dyDescent="0.25">
      <c r="B39" s="92" t="s">
        <v>375</v>
      </c>
      <c r="C39" s="95"/>
      <c r="D39" s="93" t="s">
        <v>376</v>
      </c>
      <c r="E39" s="121">
        <v>1875207.11</v>
      </c>
      <c r="F39" s="176"/>
      <c r="G39" s="94">
        <v>0</v>
      </c>
      <c r="H39" s="79" t="s">
        <v>323</v>
      </c>
    </row>
    <row r="40" spans="2:8" x14ac:dyDescent="0.25">
      <c r="B40" s="92" t="s">
        <v>377</v>
      </c>
      <c r="C40" s="95"/>
      <c r="D40" s="93" t="s">
        <v>378</v>
      </c>
      <c r="E40" s="121">
        <v>1203900.68</v>
      </c>
      <c r="F40" s="176"/>
      <c r="G40" s="94">
        <v>0</v>
      </c>
      <c r="H40" s="79" t="s">
        <v>323</v>
      </c>
    </row>
    <row r="41" spans="2:8" x14ac:dyDescent="0.25">
      <c r="B41" s="92" t="s">
        <v>379</v>
      </c>
      <c r="C41" s="95"/>
      <c r="D41" s="93" t="s">
        <v>380</v>
      </c>
      <c r="E41" s="121">
        <v>0</v>
      </c>
      <c r="F41" s="176"/>
      <c r="G41" s="94">
        <v>0</v>
      </c>
      <c r="H41" s="79" t="s">
        <v>323</v>
      </c>
    </row>
    <row r="42" spans="2:8" x14ac:dyDescent="0.25">
      <c r="B42" s="92" t="s">
        <v>410</v>
      </c>
      <c r="C42" s="95"/>
      <c r="D42" s="93" t="s">
        <v>411</v>
      </c>
      <c r="E42" s="121">
        <v>990416.18</v>
      </c>
      <c r="F42" s="176"/>
      <c r="G42" s="94">
        <v>0</v>
      </c>
      <c r="H42" s="150" t="s">
        <v>323</v>
      </c>
    </row>
    <row r="43" spans="2:8" x14ac:dyDescent="0.25">
      <c r="B43" s="92" t="s">
        <v>381</v>
      </c>
      <c r="C43" s="95"/>
      <c r="D43" s="93" t="s">
        <v>382</v>
      </c>
      <c r="E43" s="121">
        <v>0</v>
      </c>
      <c r="F43" s="176"/>
      <c r="G43" s="94">
        <v>0</v>
      </c>
      <c r="H43" s="79" t="s">
        <v>323</v>
      </c>
    </row>
    <row r="44" spans="2:8" x14ac:dyDescent="0.25">
      <c r="B44" s="92" t="s">
        <v>383</v>
      </c>
      <c r="C44" s="95"/>
      <c r="D44" s="93" t="s">
        <v>384</v>
      </c>
      <c r="E44" s="121">
        <v>79197.87</v>
      </c>
      <c r="F44" s="176"/>
      <c r="G44" s="94">
        <v>0</v>
      </c>
      <c r="H44" s="79" t="s">
        <v>323</v>
      </c>
    </row>
    <row r="45" spans="2:8" x14ac:dyDescent="0.25">
      <c r="B45" s="92" t="s">
        <v>412</v>
      </c>
      <c r="C45" s="95"/>
      <c r="D45" s="93" t="s">
        <v>413</v>
      </c>
      <c r="E45" s="121">
        <v>10598479.51</v>
      </c>
      <c r="F45" s="176"/>
      <c r="G45" s="94">
        <v>0</v>
      </c>
      <c r="H45" s="79" t="s">
        <v>323</v>
      </c>
    </row>
    <row r="46" spans="2:8" x14ac:dyDescent="0.25">
      <c r="B46" s="92"/>
      <c r="C46" s="95"/>
      <c r="D46" s="93" t="s">
        <v>22</v>
      </c>
      <c r="E46" s="195">
        <v>54432.44</v>
      </c>
      <c r="F46" s="195"/>
      <c r="G46" s="94">
        <v>88505.13</v>
      </c>
      <c r="H46" s="79" t="s">
        <v>323</v>
      </c>
    </row>
    <row r="47" spans="2:8" x14ac:dyDescent="0.25">
      <c r="B47" s="5"/>
      <c r="C47" s="9"/>
      <c r="D47" s="6" t="s">
        <v>21</v>
      </c>
      <c r="E47" s="122">
        <v>0</v>
      </c>
      <c r="F47" s="8"/>
      <c r="G47" s="91">
        <v>2.97</v>
      </c>
      <c r="H47" s="79"/>
    </row>
    <row r="48" spans="2:8" x14ac:dyDescent="0.25">
      <c r="B48" s="4"/>
      <c r="C48" s="4" t="s">
        <v>14</v>
      </c>
      <c r="D48" s="13" t="s">
        <v>24</v>
      </c>
      <c r="E48" s="96">
        <f>SUM(E17:F47)</f>
        <v>17151979.629999999</v>
      </c>
      <c r="F48" s="97"/>
      <c r="G48" s="96">
        <f>SUM(G17:G47)</f>
        <v>7328244.2999999998</v>
      </c>
      <c r="H48" s="4"/>
    </row>
    <row r="51" spans="2:6" x14ac:dyDescent="0.25">
      <c r="B51" s="15" t="s">
        <v>47</v>
      </c>
      <c r="C51" s="15"/>
      <c r="D51" s="15"/>
      <c r="E51" s="15"/>
      <c r="F51" s="15"/>
    </row>
    <row r="52" spans="2:6" x14ac:dyDescent="0.25">
      <c r="B52" s="15"/>
      <c r="C52" s="15"/>
      <c r="D52" s="15"/>
      <c r="E52" s="15"/>
      <c r="F52" s="15"/>
    </row>
    <row r="53" spans="2:6" x14ac:dyDescent="0.25">
      <c r="B53" s="15" t="s">
        <v>393</v>
      </c>
      <c r="C53" s="15"/>
      <c r="D53" s="15"/>
      <c r="E53" s="15"/>
      <c r="F53" s="15"/>
    </row>
    <row r="54" spans="2:6" x14ac:dyDescent="0.25">
      <c r="B54" s="15" t="s">
        <v>394</v>
      </c>
      <c r="C54" s="15"/>
      <c r="D54" s="15"/>
      <c r="E54" s="15"/>
      <c r="F54" s="15"/>
    </row>
    <row r="56" spans="2:6" x14ac:dyDescent="0.25">
      <c r="B56" s="184" t="s">
        <v>15</v>
      </c>
      <c r="C56" s="202" t="s">
        <v>29</v>
      </c>
      <c r="D56" s="203"/>
      <c r="E56" s="184">
        <v>2016</v>
      </c>
      <c r="F56" s="184">
        <v>2015</v>
      </c>
    </row>
    <row r="57" spans="2:6" x14ac:dyDescent="0.25">
      <c r="B57" s="184" t="s">
        <v>40</v>
      </c>
      <c r="C57" s="202"/>
      <c r="D57" s="203"/>
      <c r="E57" s="184"/>
      <c r="F57" s="184"/>
    </row>
    <row r="58" spans="2:6" x14ac:dyDescent="0.25">
      <c r="B58" s="1" t="s">
        <v>30</v>
      </c>
      <c r="C58" s="200" t="s">
        <v>33</v>
      </c>
      <c r="D58" s="201"/>
      <c r="E58" s="17">
        <v>49929.49</v>
      </c>
      <c r="F58" s="10">
        <v>74228.289999999994</v>
      </c>
    </row>
    <row r="59" spans="2:6" x14ac:dyDescent="0.25">
      <c r="B59" s="1" t="s">
        <v>31</v>
      </c>
      <c r="C59" s="200" t="s">
        <v>32</v>
      </c>
      <c r="D59" s="201"/>
      <c r="E59" s="17">
        <v>198960</v>
      </c>
      <c r="F59" s="10">
        <v>211060</v>
      </c>
    </row>
    <row r="60" spans="2:6" x14ac:dyDescent="0.25">
      <c r="B60" s="1" t="s">
        <v>34</v>
      </c>
      <c r="C60" s="200" t="s">
        <v>35</v>
      </c>
      <c r="D60" s="201"/>
      <c r="E60" s="17">
        <v>0</v>
      </c>
      <c r="F60" s="17">
        <v>0</v>
      </c>
    </row>
    <row r="61" spans="2:6" x14ac:dyDescent="0.25">
      <c r="B61" s="1" t="s">
        <v>36</v>
      </c>
      <c r="C61" s="200" t="s">
        <v>35</v>
      </c>
      <c r="D61" s="201"/>
      <c r="E61" s="17">
        <v>0</v>
      </c>
      <c r="F61" s="17">
        <v>0</v>
      </c>
    </row>
    <row r="62" spans="2:6" x14ac:dyDescent="0.25">
      <c r="B62" s="1" t="s">
        <v>37</v>
      </c>
      <c r="C62" s="200" t="s">
        <v>35</v>
      </c>
      <c r="D62" s="201"/>
      <c r="E62" s="17">
        <v>0</v>
      </c>
      <c r="F62" s="17">
        <v>0</v>
      </c>
    </row>
    <row r="63" spans="2:6" x14ac:dyDescent="0.25">
      <c r="B63" s="1" t="s">
        <v>37</v>
      </c>
      <c r="C63" s="200" t="s">
        <v>35</v>
      </c>
      <c r="D63" s="201"/>
      <c r="E63" s="17">
        <v>0</v>
      </c>
      <c r="F63" s="10">
        <v>0.05</v>
      </c>
    </row>
    <row r="64" spans="2:6" x14ac:dyDescent="0.25">
      <c r="B64" s="1" t="s">
        <v>38</v>
      </c>
      <c r="C64" s="200" t="s">
        <v>33</v>
      </c>
      <c r="D64" s="201"/>
      <c r="E64" s="17">
        <v>31053</v>
      </c>
      <c r="F64" s="10">
        <v>36644</v>
      </c>
    </row>
    <row r="65" spans="2:6" x14ac:dyDescent="0.25">
      <c r="B65" s="1" t="s">
        <v>324</v>
      </c>
      <c r="C65" s="178"/>
      <c r="D65" s="179"/>
      <c r="E65" s="10">
        <v>0</v>
      </c>
      <c r="F65" s="10">
        <v>0.04</v>
      </c>
    </row>
    <row r="66" spans="2:6" x14ac:dyDescent="0.25">
      <c r="B66" s="184" t="s">
        <v>39</v>
      </c>
      <c r="C66" s="202"/>
      <c r="D66" s="203"/>
      <c r="E66" s="14">
        <f>SUM(E58:E65)</f>
        <v>279942.49</v>
      </c>
      <c r="F66" s="14">
        <f>SUM(F58:F65)</f>
        <v>321932.37999999995</v>
      </c>
    </row>
    <row r="68" spans="2:6" x14ac:dyDescent="0.25">
      <c r="B68" s="15" t="s">
        <v>48</v>
      </c>
      <c r="C68" s="15"/>
      <c r="D68" s="15"/>
    </row>
    <row r="70" spans="2:6" x14ac:dyDescent="0.25">
      <c r="B70" t="s">
        <v>42</v>
      </c>
    </row>
    <row r="71" spans="2:6" x14ac:dyDescent="0.25">
      <c r="B71" t="s">
        <v>41</v>
      </c>
    </row>
    <row r="73" spans="2:6" x14ac:dyDescent="0.25">
      <c r="B73" s="15" t="s">
        <v>49</v>
      </c>
      <c r="C73" s="15"/>
      <c r="D73" s="15"/>
      <c r="E73" s="15"/>
    </row>
    <row r="75" spans="2:6" x14ac:dyDescent="0.25">
      <c r="B75" t="s">
        <v>43</v>
      </c>
    </row>
    <row r="76" spans="2:6" x14ac:dyDescent="0.25">
      <c r="B76" t="s">
        <v>44</v>
      </c>
    </row>
    <row r="78" spans="2:6" x14ac:dyDescent="0.25">
      <c r="B78" s="15" t="s">
        <v>50</v>
      </c>
      <c r="C78" s="15"/>
      <c r="D78" s="15"/>
      <c r="E78" s="15"/>
      <c r="F78" s="15"/>
    </row>
    <row r="80" spans="2:6" x14ac:dyDescent="0.25">
      <c r="B80" s="206" t="s">
        <v>15</v>
      </c>
      <c r="C80" s="207"/>
      <c r="D80" s="208"/>
      <c r="E80" s="183">
        <v>2016</v>
      </c>
      <c r="F80" s="183">
        <v>2015</v>
      </c>
    </row>
    <row r="81" spans="2:6" x14ac:dyDescent="0.25">
      <c r="B81" s="209" t="s">
        <v>46</v>
      </c>
      <c r="C81" s="210"/>
      <c r="D81" s="211"/>
      <c r="E81" s="189"/>
      <c r="F81" s="189"/>
    </row>
    <row r="82" spans="2:6" x14ac:dyDescent="0.25">
      <c r="B82" s="212" t="s">
        <v>45</v>
      </c>
      <c r="C82" s="213"/>
      <c r="D82" s="214"/>
      <c r="E82" s="17">
        <v>0</v>
      </c>
      <c r="F82" s="17">
        <v>1310802.6599999999</v>
      </c>
    </row>
    <row r="83" spans="2:6" x14ac:dyDescent="0.25">
      <c r="B83" t="s">
        <v>458</v>
      </c>
    </row>
    <row r="85" spans="2:6" x14ac:dyDescent="0.25">
      <c r="B85" s="15" t="s">
        <v>51</v>
      </c>
      <c r="C85" s="15"/>
    </row>
    <row r="87" spans="2:6" x14ac:dyDescent="0.25">
      <c r="B87" s="15" t="s">
        <v>54</v>
      </c>
      <c r="C87" s="15"/>
      <c r="D87" s="15"/>
    </row>
    <row r="88" spans="2:6" x14ac:dyDescent="0.25">
      <c r="B88" s="15" t="s">
        <v>55</v>
      </c>
      <c r="C88" s="15"/>
      <c r="D88" s="15"/>
    </row>
    <row r="89" spans="2:6" x14ac:dyDescent="0.25">
      <c r="B89" t="s">
        <v>395</v>
      </c>
    </row>
    <row r="91" spans="2:6" x14ac:dyDescent="0.25">
      <c r="B91" s="15" t="s">
        <v>58</v>
      </c>
      <c r="C91" s="15"/>
    </row>
    <row r="92" spans="2:6" x14ac:dyDescent="0.25">
      <c r="B92" s="15"/>
      <c r="C92" s="15"/>
    </row>
    <row r="93" spans="2:6" x14ac:dyDescent="0.25">
      <c r="B93" s="15" t="s">
        <v>56</v>
      </c>
      <c r="C93" s="15"/>
      <c r="D93" s="15"/>
    </row>
    <row r="94" spans="2:6" x14ac:dyDescent="0.25">
      <c r="B94" s="15" t="s">
        <v>57</v>
      </c>
      <c r="C94" s="15"/>
      <c r="D94" s="15"/>
    </row>
    <row r="95" spans="2:6" x14ac:dyDescent="0.25">
      <c r="B95" t="s">
        <v>52</v>
      </c>
    </row>
    <row r="96" spans="2:6" x14ac:dyDescent="0.25">
      <c r="B96" t="s">
        <v>53</v>
      </c>
    </row>
    <row r="97" spans="2:6" x14ac:dyDescent="0.25">
      <c r="B97" s="15"/>
      <c r="C97" s="15"/>
    </row>
    <row r="98" spans="2:6" x14ac:dyDescent="0.25">
      <c r="B98" s="15" t="s">
        <v>74</v>
      </c>
      <c r="C98" s="15"/>
    </row>
    <row r="99" spans="2:6" x14ac:dyDescent="0.25">
      <c r="B99" s="15"/>
      <c r="C99" s="15"/>
    </row>
    <row r="100" spans="2:6" x14ac:dyDescent="0.25">
      <c r="B100" s="38" t="s">
        <v>75</v>
      </c>
      <c r="C100" s="38"/>
      <c r="D100" s="38"/>
      <c r="E100" s="38"/>
      <c r="F100" s="38"/>
    </row>
    <row r="101" spans="2:6" x14ac:dyDescent="0.25">
      <c r="B101" t="s">
        <v>76</v>
      </c>
    </row>
    <row r="103" spans="2:6" x14ac:dyDescent="0.25">
      <c r="B103" s="146" t="s">
        <v>77</v>
      </c>
      <c r="C103" s="146"/>
      <c r="D103" s="38"/>
      <c r="E103" s="38"/>
      <c r="F103" s="38"/>
    </row>
    <row r="104" spans="2:6" x14ac:dyDescent="0.25">
      <c r="B104" s="146"/>
      <c r="C104" s="146"/>
      <c r="D104" s="38"/>
      <c r="E104" s="38"/>
      <c r="F104" s="38"/>
    </row>
    <row r="105" spans="2:6" x14ac:dyDescent="0.25">
      <c r="B105" s="199" t="s">
        <v>456</v>
      </c>
      <c r="C105" s="199"/>
      <c r="D105" s="199"/>
      <c r="E105" s="199"/>
      <c r="F105" s="183" t="s">
        <v>457</v>
      </c>
    </row>
    <row r="106" spans="2:6" x14ac:dyDescent="0.25">
      <c r="B106" s="198" t="s">
        <v>448</v>
      </c>
      <c r="C106" s="198"/>
      <c r="D106" s="198"/>
      <c r="E106" s="198"/>
      <c r="F106" s="17">
        <v>24147.06</v>
      </c>
    </row>
    <row r="107" spans="2:6" x14ac:dyDescent="0.25">
      <c r="B107" s="198" t="s">
        <v>449</v>
      </c>
      <c r="C107" s="198"/>
      <c r="D107" s="198"/>
      <c r="E107" s="198"/>
      <c r="F107" s="17">
        <v>68864.479999999996</v>
      </c>
    </row>
    <row r="108" spans="2:6" x14ac:dyDescent="0.25">
      <c r="B108" s="198" t="s">
        <v>450</v>
      </c>
      <c r="C108" s="198"/>
      <c r="D108" s="198"/>
      <c r="E108" s="198"/>
      <c r="F108" s="17">
        <v>2044.37</v>
      </c>
    </row>
    <row r="109" spans="2:6" x14ac:dyDescent="0.25">
      <c r="B109" s="198" t="s">
        <v>451</v>
      </c>
      <c r="C109" s="198"/>
      <c r="D109" s="198"/>
      <c r="E109" s="198"/>
      <c r="F109" s="17">
        <v>884300.89</v>
      </c>
    </row>
    <row r="110" spans="2:6" x14ac:dyDescent="0.25">
      <c r="B110" s="198" t="s">
        <v>452</v>
      </c>
      <c r="C110" s="198"/>
      <c r="D110" s="198"/>
      <c r="E110" s="198"/>
      <c r="F110" s="17">
        <v>3808.28</v>
      </c>
    </row>
    <row r="111" spans="2:6" x14ac:dyDescent="0.25">
      <c r="B111" s="198" t="s">
        <v>453</v>
      </c>
      <c r="C111" s="198"/>
      <c r="D111" s="198"/>
      <c r="E111" s="198"/>
      <c r="F111" s="17">
        <v>5798.34</v>
      </c>
    </row>
    <row r="112" spans="2:6" x14ac:dyDescent="0.25">
      <c r="B112" s="198" t="s">
        <v>454</v>
      </c>
      <c r="C112" s="198"/>
      <c r="D112" s="198"/>
      <c r="E112" s="198"/>
      <c r="F112" s="17">
        <v>3567</v>
      </c>
    </row>
    <row r="113" spans="2:6" x14ac:dyDescent="0.25">
      <c r="B113" s="198" t="s">
        <v>455</v>
      </c>
      <c r="C113" s="198"/>
      <c r="D113" s="198"/>
      <c r="E113" s="198"/>
      <c r="F113" s="17">
        <v>7412.62</v>
      </c>
    </row>
    <row r="114" spans="2:6" x14ac:dyDescent="0.25">
      <c r="B114" s="199" t="s">
        <v>39</v>
      </c>
      <c r="C114" s="199"/>
      <c r="D114" s="199"/>
      <c r="E114" s="199"/>
      <c r="F114" s="40">
        <f>SUM(F106:F113)</f>
        <v>999943.04</v>
      </c>
    </row>
    <row r="115" spans="2:6" x14ac:dyDescent="0.25">
      <c r="B115" s="38"/>
      <c r="C115" s="38"/>
      <c r="D115" s="38"/>
      <c r="E115" s="38"/>
      <c r="F115" s="38"/>
    </row>
    <row r="116" spans="2:6" x14ac:dyDescent="0.25">
      <c r="B116" s="15" t="s">
        <v>78</v>
      </c>
      <c r="C116" s="15"/>
    </row>
    <row r="118" spans="2:6" x14ac:dyDescent="0.25">
      <c r="B118" t="s">
        <v>79</v>
      </c>
    </row>
    <row r="119" spans="2:6" x14ac:dyDescent="0.25">
      <c r="B119" t="s">
        <v>80</v>
      </c>
    </row>
    <row r="121" spans="2:6" ht="18.75" x14ac:dyDescent="0.3">
      <c r="B121" s="78" t="s">
        <v>81</v>
      </c>
    </row>
    <row r="122" spans="2:6" ht="18.75" x14ac:dyDescent="0.3">
      <c r="B122" s="78"/>
    </row>
    <row r="123" spans="2:6" ht="18.75" x14ac:dyDescent="0.3">
      <c r="B123" s="78" t="s">
        <v>82</v>
      </c>
    </row>
    <row r="125" spans="2:6" x14ac:dyDescent="0.25">
      <c r="B125" s="15" t="s">
        <v>83</v>
      </c>
      <c r="C125" s="15"/>
      <c r="D125" s="15"/>
    </row>
    <row r="127" spans="2:6" x14ac:dyDescent="0.25">
      <c r="B127" t="s">
        <v>85</v>
      </c>
    </row>
    <row r="128" spans="2:6" x14ac:dyDescent="0.25">
      <c r="B128" t="s">
        <v>86</v>
      </c>
    </row>
    <row r="129" spans="2:6" x14ac:dyDescent="0.25">
      <c r="B129" t="s">
        <v>87</v>
      </c>
    </row>
    <row r="130" spans="2:6" x14ac:dyDescent="0.25">
      <c r="B130" t="s">
        <v>88</v>
      </c>
    </row>
    <row r="131" spans="2:6" x14ac:dyDescent="0.25">
      <c r="B131" t="s">
        <v>89</v>
      </c>
    </row>
    <row r="133" spans="2:6" x14ac:dyDescent="0.25">
      <c r="B133" s="183" t="s">
        <v>15</v>
      </c>
      <c r="C133" s="23" t="s">
        <v>90</v>
      </c>
      <c r="D133" s="24" t="s">
        <v>91</v>
      </c>
      <c r="E133" s="183">
        <v>2016</v>
      </c>
      <c r="F133" s="183">
        <v>2015</v>
      </c>
    </row>
    <row r="134" spans="2:6" x14ac:dyDescent="0.25">
      <c r="B134" s="1" t="s">
        <v>92</v>
      </c>
      <c r="C134" s="190" t="s">
        <v>93</v>
      </c>
      <c r="D134" s="25">
        <v>1</v>
      </c>
      <c r="E134" s="10">
        <v>271220.46999999997</v>
      </c>
      <c r="F134" s="10">
        <v>53074.73</v>
      </c>
    </row>
    <row r="135" spans="2:6" x14ac:dyDescent="0.25">
      <c r="B135" s="1" t="s">
        <v>94</v>
      </c>
      <c r="C135" s="190" t="s">
        <v>93</v>
      </c>
      <c r="D135" s="25">
        <v>1</v>
      </c>
      <c r="E135" s="10">
        <v>1296030.5900000001</v>
      </c>
      <c r="F135" s="10">
        <v>582808.97</v>
      </c>
    </row>
    <row r="136" spans="2:6" x14ac:dyDescent="0.25">
      <c r="B136" s="1" t="s">
        <v>95</v>
      </c>
      <c r="C136" s="190"/>
      <c r="D136" s="25"/>
      <c r="E136" s="67">
        <v>0</v>
      </c>
      <c r="F136" s="10">
        <v>0</v>
      </c>
    </row>
    <row r="137" spans="2:6" x14ac:dyDescent="0.25">
      <c r="B137" s="1" t="s">
        <v>96</v>
      </c>
      <c r="C137" s="190" t="s">
        <v>93</v>
      </c>
      <c r="D137" s="25">
        <v>1</v>
      </c>
      <c r="E137" s="10">
        <v>24472.9</v>
      </c>
      <c r="F137" s="10">
        <v>17318.689999999999</v>
      </c>
    </row>
    <row r="138" spans="2:6" x14ac:dyDescent="0.25">
      <c r="B138" s="1" t="s">
        <v>418</v>
      </c>
      <c r="C138" s="190"/>
      <c r="D138" s="25"/>
      <c r="E138" s="10">
        <v>0</v>
      </c>
      <c r="F138" s="10">
        <v>0</v>
      </c>
    </row>
    <row r="139" spans="2:6" x14ac:dyDescent="0.25">
      <c r="B139" s="1" t="s">
        <v>433</v>
      </c>
      <c r="C139" s="190" t="s">
        <v>93</v>
      </c>
      <c r="D139" s="25">
        <v>1</v>
      </c>
      <c r="E139" s="10">
        <v>503024.49</v>
      </c>
      <c r="F139" s="10">
        <v>0</v>
      </c>
    </row>
    <row r="140" spans="2:6" x14ac:dyDescent="0.25">
      <c r="B140" s="1" t="s">
        <v>417</v>
      </c>
      <c r="C140" s="142"/>
      <c r="D140" s="143">
        <v>1</v>
      </c>
      <c r="E140" s="10">
        <v>1442866.66</v>
      </c>
      <c r="F140" s="10">
        <v>0</v>
      </c>
    </row>
    <row r="141" spans="2:6" x14ac:dyDescent="0.25">
      <c r="B141" s="1" t="s">
        <v>434</v>
      </c>
      <c r="C141" s="190" t="s">
        <v>93</v>
      </c>
      <c r="D141" s="25">
        <v>1</v>
      </c>
      <c r="E141" s="10">
        <v>7662.25</v>
      </c>
      <c r="F141" s="10">
        <v>0</v>
      </c>
    </row>
    <row r="142" spans="2:6" x14ac:dyDescent="0.25">
      <c r="B142" s="1" t="s">
        <v>435</v>
      </c>
      <c r="C142" s="190" t="s">
        <v>93</v>
      </c>
      <c r="D142" s="25">
        <v>1</v>
      </c>
      <c r="E142" s="10">
        <v>29428.6</v>
      </c>
      <c r="F142" s="10">
        <v>0</v>
      </c>
    </row>
    <row r="143" spans="2:6" x14ac:dyDescent="0.25">
      <c r="B143" s="1" t="s">
        <v>436</v>
      </c>
      <c r="C143" s="190" t="s">
        <v>93</v>
      </c>
      <c r="D143" s="25">
        <v>1</v>
      </c>
      <c r="E143" s="10">
        <v>557.5</v>
      </c>
      <c r="F143" s="10">
        <v>0</v>
      </c>
    </row>
    <row r="144" spans="2:6" x14ac:dyDescent="0.25">
      <c r="B144" s="7" t="s">
        <v>97</v>
      </c>
      <c r="C144" s="101" t="s">
        <v>93</v>
      </c>
      <c r="D144" s="28">
        <v>1</v>
      </c>
      <c r="E144" s="10">
        <v>343266.5</v>
      </c>
      <c r="F144" s="10">
        <v>1360</v>
      </c>
    </row>
    <row r="145" spans="2:6" x14ac:dyDescent="0.25">
      <c r="B145" s="183" t="s">
        <v>67</v>
      </c>
      <c r="C145" s="26"/>
      <c r="D145" s="26"/>
      <c r="E145" s="27">
        <f>SUM(E134:E144)</f>
        <v>3918529.96</v>
      </c>
      <c r="F145" s="27">
        <f>SUM(F134:F144)</f>
        <v>654562.3899999999</v>
      </c>
    </row>
    <row r="146" spans="2:6" x14ac:dyDescent="0.25">
      <c r="B146" s="29"/>
      <c r="C146" s="30"/>
      <c r="D146" s="30"/>
      <c r="E146" s="31"/>
      <c r="F146" s="31"/>
    </row>
    <row r="147" spans="2:6" x14ac:dyDescent="0.25">
      <c r="B147" s="29"/>
      <c r="C147" s="30"/>
      <c r="D147" s="30"/>
      <c r="E147" s="31"/>
      <c r="F147" s="31"/>
    </row>
    <row r="148" spans="2:6" x14ac:dyDescent="0.25">
      <c r="B148" s="183" t="s">
        <v>84</v>
      </c>
      <c r="C148" s="23" t="s">
        <v>91</v>
      </c>
      <c r="D148" s="23" t="s">
        <v>90</v>
      </c>
      <c r="E148" s="32">
        <v>2016</v>
      </c>
      <c r="F148" s="32">
        <v>2015</v>
      </c>
    </row>
    <row r="149" spans="2:6" x14ac:dyDescent="0.25">
      <c r="B149" s="33" t="s">
        <v>100</v>
      </c>
      <c r="C149" s="35"/>
      <c r="D149" s="35"/>
      <c r="E149" s="37"/>
      <c r="F149" s="37"/>
    </row>
    <row r="150" spans="2:6" x14ac:dyDescent="0.25">
      <c r="B150" s="34" t="s">
        <v>101</v>
      </c>
      <c r="C150" s="36"/>
      <c r="D150" s="36"/>
      <c r="E150" s="36"/>
      <c r="F150" s="36"/>
    </row>
    <row r="151" spans="2:6" x14ac:dyDescent="0.25">
      <c r="B151" s="1" t="s">
        <v>342</v>
      </c>
      <c r="C151" s="25">
        <v>1</v>
      </c>
      <c r="D151" s="190" t="s">
        <v>419</v>
      </c>
      <c r="E151" s="10">
        <v>1758214.56</v>
      </c>
      <c r="F151" s="17">
        <v>0</v>
      </c>
    </row>
    <row r="152" spans="2:6" x14ac:dyDescent="0.25">
      <c r="B152" s="183" t="s">
        <v>39</v>
      </c>
      <c r="C152" s="26"/>
      <c r="D152" s="26"/>
      <c r="E152" s="27">
        <f>SUM(E151:E151)</f>
        <v>1758214.56</v>
      </c>
      <c r="F152" s="27">
        <f>SUM(F151:F151)</f>
        <v>0</v>
      </c>
    </row>
    <row r="154" spans="2:6" x14ac:dyDescent="0.25">
      <c r="B154" s="15" t="s">
        <v>109</v>
      </c>
    </row>
    <row r="156" spans="2:6" x14ac:dyDescent="0.25">
      <c r="B156" s="183" t="s">
        <v>15</v>
      </c>
      <c r="C156" s="24" t="s">
        <v>90</v>
      </c>
      <c r="D156" s="24" t="s">
        <v>91</v>
      </c>
      <c r="E156" s="183">
        <v>2016</v>
      </c>
      <c r="F156" s="183">
        <v>2015</v>
      </c>
    </row>
    <row r="157" spans="2:6" x14ac:dyDescent="0.25">
      <c r="B157" s="19" t="s">
        <v>105</v>
      </c>
      <c r="C157" s="1"/>
      <c r="D157" s="1"/>
      <c r="E157" s="1"/>
      <c r="F157" s="1"/>
    </row>
    <row r="158" spans="2:6" x14ac:dyDescent="0.25">
      <c r="B158" s="41" t="s">
        <v>106</v>
      </c>
      <c r="C158" s="1" t="s">
        <v>107</v>
      </c>
      <c r="D158" s="190" t="s">
        <v>108</v>
      </c>
      <c r="E158" s="10">
        <v>9647000.3900000006</v>
      </c>
      <c r="F158" s="10">
        <v>13254560.869999999</v>
      </c>
    </row>
    <row r="159" spans="2:6" x14ac:dyDescent="0.25">
      <c r="B159" s="183" t="s">
        <v>67</v>
      </c>
      <c r="C159" s="26"/>
      <c r="D159" s="26"/>
      <c r="E159" s="27">
        <f>SUM(E158)</f>
        <v>9647000.3900000006</v>
      </c>
      <c r="F159" s="27">
        <f>SUM(F158)</f>
        <v>13254560.869999999</v>
      </c>
    </row>
    <row r="161" spans="2:6" x14ac:dyDescent="0.25">
      <c r="B161" s="15" t="s">
        <v>98</v>
      </c>
      <c r="C161" s="15"/>
    </row>
    <row r="163" spans="2:6" x14ac:dyDescent="0.25">
      <c r="B163" t="s">
        <v>99</v>
      </c>
    </row>
    <row r="164" spans="2:6" x14ac:dyDescent="0.25">
      <c r="B164" t="s">
        <v>80</v>
      </c>
    </row>
    <row r="166" spans="2:6" x14ac:dyDescent="0.25">
      <c r="B166" s="15" t="s">
        <v>110</v>
      </c>
    </row>
    <row r="167" spans="2:6" x14ac:dyDescent="0.25">
      <c r="B167" s="15"/>
    </row>
    <row r="168" spans="2:6" x14ac:dyDescent="0.25">
      <c r="B168" s="21" t="s">
        <v>111</v>
      </c>
      <c r="C168" s="21"/>
      <c r="D168" s="21"/>
      <c r="E168" s="21"/>
    </row>
    <row r="170" spans="2:6" x14ac:dyDescent="0.25">
      <c r="B170" s="183" t="s">
        <v>15</v>
      </c>
      <c r="C170" s="23" t="s">
        <v>112</v>
      </c>
      <c r="D170" s="23" t="s">
        <v>17</v>
      </c>
      <c r="E170" s="183">
        <v>2016</v>
      </c>
      <c r="F170" s="183">
        <v>2015</v>
      </c>
    </row>
    <row r="171" spans="2:6" x14ac:dyDescent="0.25">
      <c r="B171" s="19" t="s">
        <v>102</v>
      </c>
      <c r="C171" s="1"/>
      <c r="D171" s="1"/>
      <c r="E171" s="1"/>
      <c r="F171" s="1"/>
    </row>
    <row r="172" spans="2:6" x14ac:dyDescent="0.25">
      <c r="B172" s="1" t="s">
        <v>103</v>
      </c>
      <c r="C172" s="1"/>
      <c r="D172" s="1"/>
      <c r="E172" s="1"/>
      <c r="F172" s="1"/>
    </row>
    <row r="173" spans="2:6" x14ac:dyDescent="0.25">
      <c r="B173" s="1" t="s">
        <v>104</v>
      </c>
      <c r="C173" s="16"/>
      <c r="D173" s="16"/>
      <c r="E173" s="10">
        <v>28667.3</v>
      </c>
      <c r="F173" s="10"/>
    </row>
    <row r="174" spans="2:6" x14ac:dyDescent="0.25">
      <c r="B174" s="183" t="s">
        <v>39</v>
      </c>
      <c r="C174" s="26"/>
      <c r="D174" s="26"/>
      <c r="E174" s="40">
        <f>SUM(E173)</f>
        <v>28667.3</v>
      </c>
      <c r="F174" s="40">
        <f>SUM(F173)</f>
        <v>0</v>
      </c>
    </row>
    <row r="175" spans="2:6" x14ac:dyDescent="0.25">
      <c r="B175" s="15" t="s">
        <v>437</v>
      </c>
      <c r="C175" s="15"/>
      <c r="D175" s="15"/>
      <c r="E175" s="138">
        <f>SUM(+E174+E159+E152+E145)</f>
        <v>15352412.210000001</v>
      </c>
    </row>
    <row r="177" spans="1:6" ht="15.75" x14ac:dyDescent="0.25">
      <c r="B177" s="215"/>
      <c r="C177" s="215"/>
      <c r="D177" s="215"/>
      <c r="E177" s="215"/>
      <c r="F177" s="215"/>
    </row>
    <row r="178" spans="1:6" x14ac:dyDescent="0.25">
      <c r="B178" s="204" t="s">
        <v>348</v>
      </c>
      <c r="C178" s="204"/>
      <c r="D178" s="204"/>
      <c r="E178" s="204"/>
      <c r="F178" s="204"/>
    </row>
    <row r="179" spans="1:6" x14ac:dyDescent="0.25">
      <c r="B179" s="205" t="s">
        <v>349</v>
      </c>
      <c r="C179" s="205"/>
      <c r="D179" s="205"/>
      <c r="E179" s="205"/>
      <c r="F179" s="205"/>
    </row>
    <row r="183" spans="1:6" x14ac:dyDescent="0.25">
      <c r="B183" t="s">
        <v>406</v>
      </c>
      <c r="C183" s="204" t="s">
        <v>405</v>
      </c>
      <c r="D183" s="204"/>
      <c r="E183" s="204"/>
      <c r="F183" s="204"/>
    </row>
    <row r="186" spans="1:6" x14ac:dyDescent="0.25">
      <c r="B186" t="s">
        <v>407</v>
      </c>
      <c r="C186" s="204" t="s">
        <v>408</v>
      </c>
      <c r="D186" s="204"/>
      <c r="E186" s="204"/>
      <c r="F186" s="204"/>
    </row>
    <row r="189" spans="1:6" x14ac:dyDescent="0.25">
      <c r="B189" t="s">
        <v>409</v>
      </c>
    </row>
    <row r="192" spans="1:6" x14ac:dyDescent="0.25">
      <c r="A192" s="15" t="s">
        <v>59</v>
      </c>
      <c r="B192" s="15"/>
    </row>
    <row r="193" spans="1:6" x14ac:dyDescent="0.25">
      <c r="A193" s="15"/>
      <c r="B193" s="15"/>
    </row>
    <row r="194" spans="1:6" x14ac:dyDescent="0.25">
      <c r="A194" s="141" t="s">
        <v>438</v>
      </c>
      <c r="B194" s="141"/>
      <c r="C194" s="141"/>
      <c r="D194" s="141"/>
      <c r="E194" s="141"/>
      <c r="F194" s="141"/>
    </row>
    <row r="195" spans="1:6" x14ac:dyDescent="0.25">
      <c r="A195" s="141" t="s">
        <v>439</v>
      </c>
      <c r="B195" s="141"/>
      <c r="C195" s="141"/>
      <c r="D195" s="141"/>
      <c r="E195" s="141"/>
      <c r="F195" s="141"/>
    </row>
    <row r="196" spans="1:6" x14ac:dyDescent="0.25">
      <c r="A196" s="140" t="s">
        <v>440</v>
      </c>
    </row>
    <row r="197" spans="1:6" ht="24.75" x14ac:dyDescent="0.25">
      <c r="A197" s="127" t="s">
        <v>15</v>
      </c>
      <c r="B197" s="127" t="s">
        <v>430</v>
      </c>
      <c r="C197" s="127" t="s">
        <v>429</v>
      </c>
      <c r="D197" s="127" t="s">
        <v>428</v>
      </c>
      <c r="E197" s="127" t="s">
        <v>431</v>
      </c>
      <c r="F197" s="183">
        <v>2015</v>
      </c>
    </row>
    <row r="198" spans="1:6" x14ac:dyDescent="0.25">
      <c r="A198" s="19" t="s">
        <v>60</v>
      </c>
      <c r="B198" s="125"/>
      <c r="C198" s="1"/>
      <c r="D198" s="1"/>
      <c r="E198" s="1"/>
      <c r="F198" s="1"/>
    </row>
    <row r="199" spans="1:6" x14ac:dyDescent="0.25">
      <c r="A199" s="124" t="s">
        <v>61</v>
      </c>
      <c r="B199" s="126" t="s">
        <v>441</v>
      </c>
      <c r="C199" s="128">
        <v>290650.67</v>
      </c>
      <c r="D199" s="128">
        <v>-33436.06</v>
      </c>
      <c r="E199" s="128">
        <f t="shared" ref="E199:E217" si="0">SUM(C199:D199)</f>
        <v>257214.61</v>
      </c>
      <c r="F199" s="128">
        <v>65518.9</v>
      </c>
    </row>
    <row r="200" spans="1:6" x14ac:dyDescent="0.25">
      <c r="A200" s="124" t="s">
        <v>325</v>
      </c>
      <c r="B200" s="126" t="s">
        <v>441</v>
      </c>
      <c r="C200" s="128">
        <v>36</v>
      </c>
      <c r="D200" s="128">
        <v>0</v>
      </c>
      <c r="E200" s="128">
        <f t="shared" si="0"/>
        <v>36</v>
      </c>
      <c r="F200" s="128">
        <v>36</v>
      </c>
    </row>
    <row r="201" spans="1:6" x14ac:dyDescent="0.25">
      <c r="A201" s="124" t="s">
        <v>62</v>
      </c>
      <c r="B201" s="126" t="s">
        <v>441</v>
      </c>
      <c r="C201" s="128">
        <v>284041.28999999998</v>
      </c>
      <c r="D201" s="128">
        <v>-130848.48</v>
      </c>
      <c r="E201" s="128">
        <f t="shared" si="0"/>
        <v>153192.81</v>
      </c>
      <c r="F201" s="128">
        <v>146243.4</v>
      </c>
    </row>
    <row r="202" spans="1:6" x14ac:dyDescent="0.25">
      <c r="A202" s="124" t="s">
        <v>63</v>
      </c>
      <c r="B202" s="126" t="s">
        <v>441</v>
      </c>
      <c r="C202" s="128">
        <v>8163</v>
      </c>
      <c r="D202" s="128">
        <v>-1279</v>
      </c>
      <c r="E202" s="128">
        <f t="shared" si="0"/>
        <v>6884</v>
      </c>
      <c r="F202" s="128">
        <v>8163</v>
      </c>
    </row>
    <row r="203" spans="1:6" x14ac:dyDescent="0.25">
      <c r="A203" s="124" t="s">
        <v>326</v>
      </c>
      <c r="B203" s="126" t="s">
        <v>441</v>
      </c>
      <c r="C203" s="129">
        <v>19819.259999999998</v>
      </c>
      <c r="D203" s="128">
        <v>-8992.3700000000008</v>
      </c>
      <c r="E203" s="128">
        <f t="shared" si="0"/>
        <v>10826.889999999998</v>
      </c>
      <c r="F203" s="129">
        <v>13919.5</v>
      </c>
    </row>
    <row r="204" spans="1:6" x14ac:dyDescent="0.25">
      <c r="A204" s="124" t="s">
        <v>327</v>
      </c>
      <c r="B204" s="126" t="s">
        <v>441</v>
      </c>
      <c r="C204" s="129">
        <v>88</v>
      </c>
      <c r="D204" s="128">
        <v>0</v>
      </c>
      <c r="E204" s="128">
        <f t="shared" si="0"/>
        <v>88</v>
      </c>
      <c r="F204" s="129">
        <v>88</v>
      </c>
    </row>
    <row r="205" spans="1:6" x14ac:dyDescent="0.25">
      <c r="A205" s="124" t="s">
        <v>328</v>
      </c>
      <c r="B205" s="126" t="s">
        <v>442</v>
      </c>
      <c r="C205" s="129">
        <v>0</v>
      </c>
      <c r="D205" s="128">
        <v>0</v>
      </c>
      <c r="E205" s="128">
        <f t="shared" si="0"/>
        <v>0</v>
      </c>
      <c r="F205" s="129">
        <v>0</v>
      </c>
    </row>
    <row r="206" spans="1:6" x14ac:dyDescent="0.25">
      <c r="A206" s="124" t="s">
        <v>329</v>
      </c>
      <c r="B206" s="126" t="s">
        <v>441</v>
      </c>
      <c r="C206" s="129">
        <v>5343184.9800000004</v>
      </c>
      <c r="D206" s="128">
        <v>-2255453.89</v>
      </c>
      <c r="E206" s="128">
        <f t="shared" si="0"/>
        <v>3087731.0900000003</v>
      </c>
      <c r="F206" s="129">
        <v>3813027.98</v>
      </c>
    </row>
    <row r="207" spans="1:6" x14ac:dyDescent="0.25">
      <c r="A207" s="124" t="s">
        <v>330</v>
      </c>
      <c r="B207" s="126" t="s">
        <v>441</v>
      </c>
      <c r="C207" s="129">
        <v>2</v>
      </c>
      <c r="D207" s="128">
        <v>0</v>
      </c>
      <c r="E207" s="128">
        <f t="shared" si="0"/>
        <v>2</v>
      </c>
      <c r="F207" s="129">
        <v>2</v>
      </c>
    </row>
    <row r="208" spans="1:6" x14ac:dyDescent="0.25">
      <c r="A208" s="124" t="s">
        <v>64</v>
      </c>
      <c r="B208" s="126" t="s">
        <v>441</v>
      </c>
      <c r="C208" s="129">
        <v>4</v>
      </c>
      <c r="D208" s="128">
        <v>0</v>
      </c>
      <c r="E208" s="128">
        <f t="shared" si="0"/>
        <v>4</v>
      </c>
      <c r="F208" s="129">
        <v>4</v>
      </c>
    </row>
    <row r="209" spans="1:6" x14ac:dyDescent="0.25">
      <c r="A209" s="124" t="s">
        <v>65</v>
      </c>
      <c r="B209" s="126" t="s">
        <v>441</v>
      </c>
      <c r="C209" s="129">
        <v>3</v>
      </c>
      <c r="D209" s="128">
        <v>0</v>
      </c>
      <c r="E209" s="128">
        <f t="shared" si="0"/>
        <v>3</v>
      </c>
      <c r="F209" s="129">
        <v>3</v>
      </c>
    </row>
    <row r="210" spans="1:6" x14ac:dyDescent="0.25">
      <c r="A210" s="124" t="s">
        <v>331</v>
      </c>
      <c r="B210" s="126" t="s">
        <v>442</v>
      </c>
      <c r="C210" s="129">
        <v>0</v>
      </c>
      <c r="D210" s="128">
        <v>0</v>
      </c>
      <c r="E210" s="128">
        <f t="shared" si="0"/>
        <v>0</v>
      </c>
      <c r="F210" s="129">
        <v>0</v>
      </c>
    </row>
    <row r="211" spans="1:6" x14ac:dyDescent="0.25">
      <c r="A211" s="124" t="s">
        <v>332</v>
      </c>
      <c r="B211" s="126" t="s">
        <v>442</v>
      </c>
      <c r="C211" s="129">
        <v>0</v>
      </c>
      <c r="D211" s="128">
        <v>0</v>
      </c>
      <c r="E211" s="128">
        <f t="shared" si="0"/>
        <v>0</v>
      </c>
      <c r="F211" s="129">
        <v>0</v>
      </c>
    </row>
    <row r="212" spans="1:6" x14ac:dyDescent="0.25">
      <c r="A212" s="124" t="s">
        <v>333</v>
      </c>
      <c r="B212" s="126" t="s">
        <v>441</v>
      </c>
      <c r="C212" s="129">
        <v>118010.14</v>
      </c>
      <c r="D212" s="128">
        <v>-13254.34</v>
      </c>
      <c r="E212" s="128">
        <f t="shared" si="0"/>
        <v>104755.8</v>
      </c>
      <c r="F212" s="129">
        <v>39170.019999999997</v>
      </c>
    </row>
    <row r="213" spans="1:6" x14ac:dyDescent="0.25">
      <c r="A213" s="124" t="s">
        <v>334</v>
      </c>
      <c r="B213" s="126" t="s">
        <v>441</v>
      </c>
      <c r="C213" s="129">
        <v>81</v>
      </c>
      <c r="D213" s="128">
        <v>0</v>
      </c>
      <c r="E213" s="128">
        <f t="shared" si="0"/>
        <v>81</v>
      </c>
      <c r="F213" s="129">
        <v>81</v>
      </c>
    </row>
    <row r="214" spans="1:6" x14ac:dyDescent="0.25">
      <c r="A214" s="124" t="s">
        <v>335</v>
      </c>
      <c r="B214" s="126" t="s">
        <v>441</v>
      </c>
      <c r="C214" s="129">
        <v>47560</v>
      </c>
      <c r="D214" s="128">
        <v>-3567</v>
      </c>
      <c r="E214" s="128">
        <f t="shared" si="0"/>
        <v>43993</v>
      </c>
      <c r="F214" s="129">
        <v>0</v>
      </c>
    </row>
    <row r="215" spans="1:6" x14ac:dyDescent="0.25">
      <c r="A215" s="124" t="s">
        <v>66</v>
      </c>
      <c r="B215" s="126" t="s">
        <v>441</v>
      </c>
      <c r="C215" s="129">
        <v>188919.81</v>
      </c>
      <c r="D215" s="128">
        <v>-29017.9</v>
      </c>
      <c r="E215" s="128">
        <f t="shared" si="0"/>
        <v>159901.91</v>
      </c>
      <c r="F215" s="129">
        <v>40241.800000000003</v>
      </c>
    </row>
    <row r="216" spans="1:6" x14ac:dyDescent="0.25">
      <c r="A216" s="124" t="s">
        <v>336</v>
      </c>
      <c r="B216" s="126" t="s">
        <v>442</v>
      </c>
      <c r="C216" s="129">
        <v>0</v>
      </c>
      <c r="D216" s="129">
        <v>0</v>
      </c>
      <c r="E216" s="128">
        <f t="shared" si="0"/>
        <v>0</v>
      </c>
      <c r="F216" s="129">
        <v>0</v>
      </c>
    </row>
    <row r="217" spans="1:6" x14ac:dyDescent="0.25">
      <c r="A217" s="26" t="s">
        <v>67</v>
      </c>
      <c r="B217" s="183"/>
      <c r="C217" s="130">
        <f>SUM(C199:C216)</f>
        <v>6300563.1499999994</v>
      </c>
      <c r="D217" s="130">
        <f>SUM(D199:D216)</f>
        <v>-2475849.04</v>
      </c>
      <c r="E217" s="130">
        <f t="shared" si="0"/>
        <v>3824714.1099999994</v>
      </c>
      <c r="F217" s="130">
        <f>SUM(F199:F216)</f>
        <v>4126498.5999999996</v>
      </c>
    </row>
    <row r="219" spans="1:6" ht="24.75" x14ac:dyDescent="0.25">
      <c r="A219" s="183" t="s">
        <v>15</v>
      </c>
      <c r="B219" s="127" t="s">
        <v>430</v>
      </c>
      <c r="C219" s="127" t="s">
        <v>429</v>
      </c>
      <c r="D219" s="127" t="s">
        <v>428</v>
      </c>
      <c r="E219" s="127" t="s">
        <v>431</v>
      </c>
      <c r="F219" s="183">
        <v>2015</v>
      </c>
    </row>
    <row r="220" spans="1:6" x14ac:dyDescent="0.25">
      <c r="A220" s="19" t="s">
        <v>68</v>
      </c>
      <c r="B220" s="117"/>
      <c r="C220" s="1"/>
      <c r="D220" s="1"/>
      <c r="E220" s="1"/>
      <c r="F220" s="1"/>
    </row>
    <row r="221" spans="1:6" x14ac:dyDescent="0.25">
      <c r="A221" s="124" t="s">
        <v>69</v>
      </c>
      <c r="B221" s="116"/>
      <c r="C221" s="129">
        <v>15671805.26</v>
      </c>
      <c r="D221" s="129">
        <v>0</v>
      </c>
      <c r="E221" s="129">
        <f>SUM(C221:D221)</f>
        <v>15671805.26</v>
      </c>
      <c r="F221" s="129">
        <v>15671805.26</v>
      </c>
    </row>
    <row r="222" spans="1:6" x14ac:dyDescent="0.25">
      <c r="A222" s="124" t="s">
        <v>70</v>
      </c>
      <c r="B222" s="116"/>
      <c r="C222" s="129">
        <v>0</v>
      </c>
      <c r="D222" s="129">
        <v>-69858</v>
      </c>
      <c r="E222" s="129">
        <f t="shared" ref="E222:E232" si="1">SUM(C222:D222)</f>
        <v>-69858</v>
      </c>
      <c r="F222" s="129"/>
    </row>
    <row r="223" spans="1:6" x14ac:dyDescent="0.25">
      <c r="A223" s="124" t="s">
        <v>71</v>
      </c>
      <c r="B223" s="116"/>
      <c r="C223" s="129">
        <v>6192090.8700000001</v>
      </c>
      <c r="D223" s="129">
        <v>0</v>
      </c>
      <c r="E223" s="129">
        <f t="shared" si="1"/>
        <v>6192090.8700000001</v>
      </c>
      <c r="F223" s="129">
        <v>2116897.06</v>
      </c>
    </row>
    <row r="224" spans="1:6" x14ac:dyDescent="0.25">
      <c r="A224" s="124" t="s">
        <v>73</v>
      </c>
      <c r="B224" s="116"/>
      <c r="C224" s="129">
        <v>0</v>
      </c>
      <c r="D224" s="129">
        <v>0</v>
      </c>
      <c r="E224" s="129">
        <f t="shared" si="1"/>
        <v>0</v>
      </c>
      <c r="F224" s="129"/>
    </row>
    <row r="225" spans="1:6" x14ac:dyDescent="0.25">
      <c r="A225" s="124" t="s">
        <v>414</v>
      </c>
      <c r="B225" s="116"/>
      <c r="C225" s="129">
        <v>4944785.08</v>
      </c>
      <c r="D225" s="129">
        <v>0</v>
      </c>
      <c r="E225" s="129">
        <f t="shared" si="1"/>
        <v>4944785.08</v>
      </c>
      <c r="F225" s="129">
        <v>4944785.08</v>
      </c>
    </row>
    <row r="226" spans="1:6" x14ac:dyDescent="0.25">
      <c r="A226" s="124" t="s">
        <v>414</v>
      </c>
      <c r="B226" s="116"/>
      <c r="C226" s="129">
        <v>0</v>
      </c>
      <c r="D226" s="129">
        <v>0</v>
      </c>
      <c r="E226" s="129">
        <f t="shared" si="1"/>
        <v>0</v>
      </c>
      <c r="F226" s="129">
        <v>0</v>
      </c>
    </row>
    <row r="227" spans="1:6" ht="168" x14ac:dyDescent="0.25">
      <c r="A227" s="139" t="s">
        <v>415</v>
      </c>
      <c r="B227" s="116"/>
      <c r="C227" s="129">
        <v>4402267.84</v>
      </c>
      <c r="D227" s="129">
        <v>0</v>
      </c>
      <c r="E227" s="129">
        <f t="shared" si="1"/>
        <v>4402267.84</v>
      </c>
      <c r="F227" s="129">
        <v>0</v>
      </c>
    </row>
    <row r="228" spans="1:6" ht="84.75" x14ac:dyDescent="0.25">
      <c r="A228" s="131" t="s">
        <v>416</v>
      </c>
      <c r="B228" s="116"/>
      <c r="C228" s="129">
        <v>0</v>
      </c>
      <c r="D228" s="129">
        <v>0</v>
      </c>
      <c r="E228" s="129">
        <f t="shared" si="1"/>
        <v>0</v>
      </c>
      <c r="F228" s="129">
        <v>0</v>
      </c>
    </row>
    <row r="229" spans="1:6" ht="108.75" x14ac:dyDescent="0.25">
      <c r="A229" s="131" t="s">
        <v>338</v>
      </c>
      <c r="B229" s="116"/>
      <c r="C229" s="129">
        <v>0</v>
      </c>
      <c r="D229" s="129">
        <v>0</v>
      </c>
      <c r="E229" s="129">
        <f t="shared" si="1"/>
        <v>0</v>
      </c>
      <c r="F229" s="129">
        <v>0</v>
      </c>
    </row>
    <row r="230" spans="1:6" ht="96.75" x14ac:dyDescent="0.25">
      <c r="A230" s="131" t="s">
        <v>72</v>
      </c>
      <c r="B230" s="116"/>
      <c r="C230" s="129">
        <v>385797.2</v>
      </c>
      <c r="D230" s="129">
        <v>0</v>
      </c>
      <c r="E230" s="129">
        <f t="shared" si="1"/>
        <v>385797.2</v>
      </c>
      <c r="F230" s="129">
        <v>0</v>
      </c>
    </row>
    <row r="231" spans="1:6" ht="96.75" x14ac:dyDescent="0.25">
      <c r="A231" s="131" t="s">
        <v>72</v>
      </c>
      <c r="B231" s="116"/>
      <c r="C231" s="129">
        <v>0</v>
      </c>
      <c r="D231" s="129">
        <v>0</v>
      </c>
      <c r="E231" s="129">
        <f t="shared" si="1"/>
        <v>0</v>
      </c>
      <c r="F231" s="129">
        <v>0</v>
      </c>
    </row>
    <row r="232" spans="1:6" x14ac:dyDescent="0.25">
      <c r="A232" s="132" t="s">
        <v>67</v>
      </c>
      <c r="B232" s="133"/>
      <c r="C232" s="130">
        <f>SUM(C221:C231)</f>
        <v>31596746.25</v>
      </c>
      <c r="D232" s="130">
        <f>SUM(D222:D231)</f>
        <v>-69858</v>
      </c>
      <c r="E232" s="130">
        <f t="shared" si="1"/>
        <v>31526888.25</v>
      </c>
      <c r="F232" s="134">
        <f>SUM(F221:F231)</f>
        <v>22733487.399999999</v>
      </c>
    </row>
    <row r="233" spans="1:6" ht="15.75" thickBot="1" x14ac:dyDescent="0.3">
      <c r="A233" s="135" t="s">
        <v>432</v>
      </c>
      <c r="B233" s="136"/>
      <c r="C233" s="136"/>
      <c r="D233" s="136"/>
      <c r="E233" s="137">
        <f>SUM(E232+E217)</f>
        <v>35351602.359999999</v>
      </c>
    </row>
    <row r="234" spans="1:6" ht="15.75" thickTop="1" x14ac:dyDescent="0.25"/>
    <row r="239" spans="1:6" ht="15.75" x14ac:dyDescent="0.25">
      <c r="B239" s="193" t="s">
        <v>208</v>
      </c>
      <c r="C239" s="193"/>
      <c r="D239" s="193"/>
      <c r="E239" s="193"/>
      <c r="F239" s="193"/>
    </row>
    <row r="240" spans="1:6" ht="15.75" x14ac:dyDescent="0.25">
      <c r="B240" s="177"/>
      <c r="C240" s="177"/>
      <c r="D240" s="177"/>
      <c r="E240" s="177"/>
      <c r="F240" s="177"/>
    </row>
    <row r="241" spans="2:6" x14ac:dyDescent="0.25">
      <c r="B241" s="15" t="s">
        <v>131</v>
      </c>
    </row>
    <row r="243" spans="2:6" x14ac:dyDescent="0.25">
      <c r="B243" s="183" t="s">
        <v>16</v>
      </c>
      <c r="C243" s="183" t="s">
        <v>17</v>
      </c>
      <c r="D243" s="183" t="s">
        <v>113</v>
      </c>
      <c r="E243" s="183">
        <v>2016</v>
      </c>
      <c r="F243" s="183">
        <v>2015</v>
      </c>
    </row>
    <row r="244" spans="2:6" x14ac:dyDescent="0.25">
      <c r="B244" s="19" t="s">
        <v>114</v>
      </c>
      <c r="C244" s="1"/>
      <c r="D244" s="1"/>
      <c r="E244" s="42">
        <f>E245+E246+E247</f>
        <v>13258459.51</v>
      </c>
      <c r="F244" s="42">
        <f>SUM(F245:F247)</f>
        <v>10846162.640000001</v>
      </c>
    </row>
    <row r="245" spans="2:6" x14ac:dyDescent="0.25">
      <c r="B245" s="1" t="s">
        <v>115</v>
      </c>
      <c r="C245" s="72" t="s">
        <v>197</v>
      </c>
      <c r="D245" s="43" t="s">
        <v>0</v>
      </c>
      <c r="E245" s="10">
        <v>11286861.07</v>
      </c>
      <c r="F245" s="10">
        <v>9270348.7400000002</v>
      </c>
    </row>
    <row r="246" spans="2:6" x14ac:dyDescent="0.25">
      <c r="B246" s="1" t="s">
        <v>116</v>
      </c>
      <c r="C246" s="72" t="s">
        <v>197</v>
      </c>
      <c r="D246" s="43" t="s">
        <v>0</v>
      </c>
      <c r="E246" s="10">
        <v>1659774.1</v>
      </c>
      <c r="F246" s="10">
        <v>1287945.3</v>
      </c>
    </row>
    <row r="247" spans="2:6" x14ac:dyDescent="0.25">
      <c r="B247" s="1" t="s">
        <v>117</v>
      </c>
      <c r="C247" s="72" t="s">
        <v>197</v>
      </c>
      <c r="D247" s="43" t="s">
        <v>0</v>
      </c>
      <c r="E247" s="10">
        <v>311824.34000000003</v>
      </c>
      <c r="F247" s="10">
        <v>287868.59999999998</v>
      </c>
    </row>
    <row r="248" spans="2:6" x14ac:dyDescent="0.25">
      <c r="B248" s="19" t="s">
        <v>343</v>
      </c>
      <c r="C248" s="72"/>
      <c r="D248" s="43"/>
      <c r="E248" s="42">
        <f>SUM(E249)</f>
        <v>88880</v>
      </c>
      <c r="F248" s="42">
        <f>SUM(F249)</f>
        <v>165083.73000000001</v>
      </c>
    </row>
    <row r="249" spans="2:6" x14ac:dyDescent="0.25">
      <c r="B249" s="41" t="s">
        <v>343</v>
      </c>
      <c r="C249" s="72"/>
      <c r="D249" s="43"/>
      <c r="E249" s="10">
        <v>88880</v>
      </c>
      <c r="F249" s="10">
        <v>165083.73000000001</v>
      </c>
    </row>
    <row r="250" spans="2:6" x14ac:dyDescent="0.25">
      <c r="B250" s="19" t="s">
        <v>118</v>
      </c>
      <c r="C250" s="73"/>
      <c r="D250" s="19"/>
      <c r="E250" s="44">
        <f>SUM(E251:E253)</f>
        <v>14126223.59</v>
      </c>
      <c r="F250" s="44">
        <f>SUM(F251:F253)</f>
        <v>13187499.680000002</v>
      </c>
    </row>
    <row r="251" spans="2:6" x14ac:dyDescent="0.25">
      <c r="B251" s="1" t="s">
        <v>119</v>
      </c>
      <c r="C251" s="72" t="s">
        <v>197</v>
      </c>
      <c r="D251" s="43" t="s">
        <v>0</v>
      </c>
      <c r="E251" s="10">
        <v>12685761.42</v>
      </c>
      <c r="F251" s="10">
        <v>11673848.960000001</v>
      </c>
    </row>
    <row r="252" spans="2:6" x14ac:dyDescent="0.25">
      <c r="B252" s="1" t="s">
        <v>120</v>
      </c>
      <c r="C252" s="72" t="s">
        <v>197</v>
      </c>
      <c r="D252" s="43" t="s">
        <v>0</v>
      </c>
      <c r="E252" s="10">
        <v>11600.67</v>
      </c>
      <c r="F252" s="10">
        <v>91209.42</v>
      </c>
    </row>
    <row r="253" spans="2:6" x14ac:dyDescent="0.25">
      <c r="B253" s="1" t="s">
        <v>121</v>
      </c>
      <c r="C253" s="72" t="s">
        <v>197</v>
      </c>
      <c r="D253" s="43" t="s">
        <v>0</v>
      </c>
      <c r="E253" s="10">
        <v>1428861.5</v>
      </c>
      <c r="F253" s="10">
        <v>1422441.3</v>
      </c>
    </row>
    <row r="254" spans="2:6" x14ac:dyDescent="0.25">
      <c r="B254" s="45" t="s">
        <v>122</v>
      </c>
      <c r="C254" s="45"/>
      <c r="D254" s="45"/>
      <c r="E254" s="46">
        <f>SUM(E255)</f>
        <v>9995.5300000000007</v>
      </c>
      <c r="F254" s="46">
        <f>SUM(F255:F256)</f>
        <v>4866.1000000000004</v>
      </c>
    </row>
    <row r="255" spans="2:6" x14ac:dyDescent="0.25">
      <c r="B255" s="1" t="s">
        <v>123</v>
      </c>
      <c r="C255" s="72"/>
      <c r="D255" s="43"/>
      <c r="E255" s="10">
        <v>9995.5300000000007</v>
      </c>
      <c r="F255" s="10">
        <v>4866.1000000000004</v>
      </c>
    </row>
    <row r="256" spans="2:6" x14ac:dyDescent="0.25">
      <c r="B256" s="1" t="s">
        <v>124</v>
      </c>
      <c r="C256" s="72" t="s">
        <v>198</v>
      </c>
      <c r="D256" s="43" t="s">
        <v>0</v>
      </c>
      <c r="E256" s="10"/>
      <c r="F256" s="10"/>
    </row>
    <row r="257" spans="2:6" x14ac:dyDescent="0.25">
      <c r="B257" s="19" t="s">
        <v>125</v>
      </c>
      <c r="C257" s="16"/>
      <c r="D257" s="1"/>
      <c r="E257" s="44">
        <f>SUM(E258)</f>
        <v>1186217.08</v>
      </c>
      <c r="F257" s="44">
        <f>SUM(F258)</f>
        <v>1127063.6000000001</v>
      </c>
    </row>
    <row r="258" spans="2:6" x14ac:dyDescent="0.25">
      <c r="B258" s="1" t="s">
        <v>126</v>
      </c>
      <c r="C258" s="72" t="s">
        <v>198</v>
      </c>
      <c r="D258" s="43" t="s">
        <v>0</v>
      </c>
      <c r="E258" s="10">
        <v>1186217.08</v>
      </c>
      <c r="F258" s="10">
        <v>1127063.6000000001</v>
      </c>
    </row>
    <row r="259" spans="2:6" x14ac:dyDescent="0.25">
      <c r="B259" s="19" t="s">
        <v>127</v>
      </c>
      <c r="C259" s="16"/>
      <c r="D259" s="1"/>
      <c r="E259" s="82">
        <f>SUM(E260:E261)</f>
        <v>94935687.909999996</v>
      </c>
      <c r="F259" s="82">
        <f>SUM(F260:F261)</f>
        <v>89429732.730000004</v>
      </c>
    </row>
    <row r="260" spans="2:6" x14ac:dyDescent="0.25">
      <c r="B260" s="1" t="s">
        <v>128</v>
      </c>
      <c r="C260" s="72" t="s">
        <v>198</v>
      </c>
      <c r="D260" s="43" t="s">
        <v>130</v>
      </c>
      <c r="E260" s="10">
        <v>78615273.310000002</v>
      </c>
      <c r="F260" s="10">
        <v>89359732.730000004</v>
      </c>
    </row>
    <row r="261" spans="2:6" x14ac:dyDescent="0.25">
      <c r="B261" s="41" t="s">
        <v>129</v>
      </c>
      <c r="C261" s="72" t="s">
        <v>198</v>
      </c>
      <c r="D261" s="43" t="s">
        <v>130</v>
      </c>
      <c r="E261" s="10">
        <v>16320414.6</v>
      </c>
      <c r="F261" s="10">
        <v>70000</v>
      </c>
    </row>
    <row r="262" spans="2:6" x14ac:dyDescent="0.25">
      <c r="B262" s="183" t="s">
        <v>39</v>
      </c>
      <c r="C262" s="26"/>
      <c r="D262" s="26"/>
      <c r="E262" s="27">
        <f>SUM(E259+E257+E254+E250+E248+E244)</f>
        <v>123605463.62</v>
      </c>
      <c r="F262" s="27">
        <f>SUM(F259+F257+F254+F250+F244+F248)</f>
        <v>114760408.48</v>
      </c>
    </row>
    <row r="265" spans="2:6" x14ac:dyDescent="0.25">
      <c r="B265" s="15" t="s">
        <v>132</v>
      </c>
    </row>
    <row r="267" spans="2:6" x14ac:dyDescent="0.25">
      <c r="B267" t="s">
        <v>99</v>
      </c>
    </row>
    <row r="268" spans="2:6" x14ac:dyDescent="0.25">
      <c r="B268" t="s">
        <v>80</v>
      </c>
    </row>
    <row r="270" spans="2:6" x14ac:dyDescent="0.25">
      <c r="B270" s="15" t="s">
        <v>134</v>
      </c>
    </row>
    <row r="271" spans="2:6" x14ac:dyDescent="0.25">
      <c r="B271" s="15"/>
    </row>
    <row r="272" spans="2:6" x14ac:dyDescent="0.25">
      <c r="B272" s="21" t="s">
        <v>135</v>
      </c>
      <c r="C272" s="21"/>
      <c r="D272" s="21"/>
      <c r="E272" s="21"/>
      <c r="F272" s="21"/>
    </row>
    <row r="273" spans="2:6" x14ac:dyDescent="0.25">
      <c r="B273" s="21" t="s">
        <v>136</v>
      </c>
      <c r="C273" s="21"/>
      <c r="D273" s="21"/>
      <c r="E273" s="21"/>
      <c r="F273" s="21"/>
    </row>
    <row r="274" spans="2:6" x14ac:dyDescent="0.25">
      <c r="B274" s="21" t="s">
        <v>137</v>
      </c>
      <c r="C274" s="21"/>
      <c r="D274" s="21"/>
      <c r="E274" s="21"/>
      <c r="F274" s="21"/>
    </row>
    <row r="275" spans="2:6" x14ac:dyDescent="0.25">
      <c r="B275" s="21"/>
      <c r="C275" s="21"/>
      <c r="D275" s="21"/>
      <c r="E275" s="21"/>
      <c r="F275" s="21"/>
    </row>
    <row r="276" spans="2:6" x14ac:dyDescent="0.25">
      <c r="B276" s="183" t="s">
        <v>84</v>
      </c>
      <c r="C276" s="199" t="s">
        <v>193</v>
      </c>
      <c r="D276" s="199"/>
      <c r="E276" s="183">
        <v>2016</v>
      </c>
      <c r="F276" s="183">
        <v>2015</v>
      </c>
    </row>
    <row r="277" spans="2:6" ht="90" x14ac:dyDescent="0.25">
      <c r="B277" s="56" t="s">
        <v>139</v>
      </c>
      <c r="C277" s="226" t="s">
        <v>194</v>
      </c>
      <c r="D277" s="226"/>
      <c r="E277" s="17">
        <v>49034304.490000002</v>
      </c>
      <c r="F277" s="17">
        <v>47180914.549999997</v>
      </c>
    </row>
    <row r="278" spans="2:6" x14ac:dyDescent="0.25">
      <c r="B278" s="57" t="s">
        <v>195</v>
      </c>
      <c r="C278" s="217" t="s">
        <v>196</v>
      </c>
      <c r="D278" s="218"/>
      <c r="E278" s="17">
        <v>24276922.100000001</v>
      </c>
      <c r="F278" s="17">
        <v>22537870.960000001</v>
      </c>
    </row>
    <row r="279" spans="2:6" x14ac:dyDescent="0.25">
      <c r="B279" s="183" t="s">
        <v>39</v>
      </c>
      <c r="C279" s="206"/>
      <c r="D279" s="208"/>
      <c r="E279" s="27">
        <f>SUM(E277:E278)</f>
        <v>73311226.590000004</v>
      </c>
      <c r="F279" s="27">
        <f>SUM(F277:F278)</f>
        <v>69718785.50999999</v>
      </c>
    </row>
    <row r="280" spans="2:6" x14ac:dyDescent="0.25">
      <c r="B280" s="29"/>
      <c r="C280" s="29"/>
      <c r="D280" s="29"/>
      <c r="E280" s="31"/>
      <c r="F280" s="31"/>
    </row>
    <row r="281" spans="2:6" x14ac:dyDescent="0.25">
      <c r="B281" s="29" t="s">
        <v>199</v>
      </c>
      <c r="C281" s="29"/>
      <c r="D281" s="29"/>
      <c r="E281" s="31"/>
      <c r="F281" s="31"/>
    </row>
    <row r="282" spans="2:6" x14ac:dyDescent="0.25">
      <c r="B282" s="58"/>
      <c r="C282" s="29"/>
      <c r="D282" s="29"/>
      <c r="E282" s="31"/>
      <c r="F282" s="31"/>
    </row>
    <row r="283" spans="2:6" x14ac:dyDescent="0.25">
      <c r="B283" s="58" t="s">
        <v>200</v>
      </c>
      <c r="C283" s="29"/>
      <c r="D283" s="29"/>
      <c r="E283" s="31"/>
      <c r="F283" s="31"/>
    </row>
    <row r="284" spans="2:6" x14ac:dyDescent="0.25">
      <c r="B284" s="29"/>
      <c r="C284" s="29"/>
      <c r="D284" s="29"/>
      <c r="E284" s="31"/>
      <c r="F284" s="31"/>
    </row>
    <row r="285" spans="2:6" x14ac:dyDescent="0.25">
      <c r="B285" s="183" t="s">
        <v>84</v>
      </c>
      <c r="C285" s="199" t="s">
        <v>193</v>
      </c>
      <c r="D285" s="199"/>
      <c r="E285" s="183">
        <v>2016</v>
      </c>
      <c r="F285" s="183">
        <v>2015</v>
      </c>
    </row>
    <row r="286" spans="2:6" x14ac:dyDescent="0.25">
      <c r="B286" s="184" t="s">
        <v>192</v>
      </c>
      <c r="C286" s="181"/>
      <c r="D286" s="182"/>
      <c r="E286" s="80">
        <f>SUM(E287+E292+E300+E310+E318+E319)</f>
        <v>102000384.46000001</v>
      </c>
      <c r="F286" s="80">
        <f>SUM(F287+F292+F300+F310+F317+F319)</f>
        <v>99770169.489999995</v>
      </c>
    </row>
    <row r="287" spans="2:6" x14ac:dyDescent="0.25">
      <c r="B287" s="52" t="s">
        <v>133</v>
      </c>
      <c r="C287" s="181"/>
      <c r="D287" s="182"/>
      <c r="E287" s="14">
        <f>SUM(E288:E291)</f>
        <v>49034304.490000002</v>
      </c>
      <c r="F287" s="14">
        <f>SUM(F288:F291)</f>
        <v>47180914.549999997</v>
      </c>
    </row>
    <row r="288" spans="2:6" ht="90" x14ac:dyDescent="0.25">
      <c r="B288" s="50" t="s">
        <v>139</v>
      </c>
      <c r="C288" s="221" t="s">
        <v>140</v>
      </c>
      <c r="D288" s="222"/>
      <c r="E288" s="10">
        <v>35409694.460000001</v>
      </c>
      <c r="F288" s="10">
        <v>34367910.409999996</v>
      </c>
    </row>
    <row r="289" spans="2:6" ht="75" x14ac:dyDescent="0.25">
      <c r="B289" s="50" t="s">
        <v>141</v>
      </c>
      <c r="C289" s="217" t="s">
        <v>156</v>
      </c>
      <c r="D289" s="218"/>
      <c r="E289" s="10">
        <v>6962824.8300000001</v>
      </c>
      <c r="F289" s="10">
        <v>6238916.4100000001</v>
      </c>
    </row>
    <row r="290" spans="2:6" x14ac:dyDescent="0.25">
      <c r="B290" s="1" t="s">
        <v>138</v>
      </c>
      <c r="C290" s="217" t="s">
        <v>157</v>
      </c>
      <c r="D290" s="218"/>
      <c r="E290" s="10">
        <v>1961967.71</v>
      </c>
      <c r="F290" s="10">
        <v>1932887.88</v>
      </c>
    </row>
    <row r="291" spans="2:6" ht="60" x14ac:dyDescent="0.25">
      <c r="B291" s="50" t="s">
        <v>142</v>
      </c>
      <c r="C291" s="221" t="s">
        <v>143</v>
      </c>
      <c r="D291" s="222"/>
      <c r="E291" s="10">
        <v>4699817.49</v>
      </c>
      <c r="F291" s="10">
        <v>4641199.8499999996</v>
      </c>
    </row>
    <row r="292" spans="2:6" ht="45" x14ac:dyDescent="0.25">
      <c r="B292" s="53" t="s">
        <v>144</v>
      </c>
      <c r="C292" s="202"/>
      <c r="D292" s="203"/>
      <c r="E292" s="54">
        <f>SUM(E293:E299)</f>
        <v>14120852.529999999</v>
      </c>
      <c r="F292" s="54">
        <f>SUM(F293:F299)</f>
        <v>12714755.549999999</v>
      </c>
    </row>
    <row r="293" spans="2:6" ht="60" x14ac:dyDescent="0.25">
      <c r="B293" s="51" t="s">
        <v>151</v>
      </c>
      <c r="C293" s="217" t="s">
        <v>158</v>
      </c>
      <c r="D293" s="218"/>
      <c r="E293" s="17">
        <v>505936.17</v>
      </c>
      <c r="F293" s="17">
        <v>500518.32</v>
      </c>
    </row>
    <row r="294" spans="2:6" ht="30" x14ac:dyDescent="0.25">
      <c r="B294" s="51" t="s">
        <v>145</v>
      </c>
      <c r="C294" s="217" t="s">
        <v>159</v>
      </c>
      <c r="D294" s="218"/>
      <c r="E294" s="17">
        <v>332919.78000000003</v>
      </c>
      <c r="F294" s="17">
        <v>236957.1</v>
      </c>
    </row>
    <row r="295" spans="2:6" ht="60" x14ac:dyDescent="0.25">
      <c r="B295" s="51" t="s">
        <v>146</v>
      </c>
      <c r="C295" s="217" t="s">
        <v>152</v>
      </c>
      <c r="D295" s="218"/>
      <c r="E295" s="17">
        <v>3788450.1</v>
      </c>
      <c r="F295" s="17">
        <v>2735712.6</v>
      </c>
    </row>
    <row r="296" spans="2:6" ht="75" x14ac:dyDescent="0.25">
      <c r="B296" s="51" t="s">
        <v>147</v>
      </c>
      <c r="C296" s="217" t="s">
        <v>160</v>
      </c>
      <c r="D296" s="218"/>
      <c r="E296" s="17">
        <v>41498.19</v>
      </c>
      <c r="F296" s="17">
        <v>28380.38</v>
      </c>
    </row>
    <row r="297" spans="2:6" ht="60" x14ac:dyDescent="0.25">
      <c r="B297" s="51" t="s">
        <v>148</v>
      </c>
      <c r="C297" s="217" t="s">
        <v>153</v>
      </c>
      <c r="D297" s="218"/>
      <c r="E297" s="17">
        <v>7393745.96</v>
      </c>
      <c r="F297" s="17">
        <v>7163420.5899999999</v>
      </c>
    </row>
    <row r="298" spans="2:6" ht="90" x14ac:dyDescent="0.25">
      <c r="B298" s="51" t="s">
        <v>149</v>
      </c>
      <c r="C298" s="217" t="s">
        <v>155</v>
      </c>
      <c r="D298" s="218"/>
      <c r="E298" s="17">
        <v>434980.5</v>
      </c>
      <c r="F298" s="17">
        <v>369463.87</v>
      </c>
    </row>
    <row r="299" spans="2:6" ht="90" x14ac:dyDescent="0.25">
      <c r="B299" s="51" t="s">
        <v>150</v>
      </c>
      <c r="C299" s="221" t="s">
        <v>154</v>
      </c>
      <c r="D299" s="222"/>
      <c r="E299" s="17">
        <v>1623321.83</v>
      </c>
      <c r="F299" s="84">
        <v>1680302.69</v>
      </c>
    </row>
    <row r="300" spans="2:6" ht="30" x14ac:dyDescent="0.25">
      <c r="B300" s="53" t="s">
        <v>161</v>
      </c>
      <c r="C300" s="202"/>
      <c r="D300" s="203"/>
      <c r="E300" s="54">
        <f>SUM(E301:E309)</f>
        <v>24276922.100000001</v>
      </c>
      <c r="F300" s="14">
        <f>SUM(F301:F309)</f>
        <v>22537870.960000001</v>
      </c>
    </row>
    <row r="301" spans="2:6" ht="30" x14ac:dyDescent="0.25">
      <c r="B301" s="51" t="s">
        <v>162</v>
      </c>
      <c r="C301" s="217" t="s">
        <v>178</v>
      </c>
      <c r="D301" s="218"/>
      <c r="E301" s="10">
        <v>13326545.949999999</v>
      </c>
      <c r="F301" s="10">
        <v>14014195.99</v>
      </c>
    </row>
    <row r="302" spans="2:6" ht="60" x14ac:dyDescent="0.25">
      <c r="B302" s="51" t="s">
        <v>163</v>
      </c>
      <c r="C302" s="217" t="s">
        <v>170</v>
      </c>
      <c r="D302" s="218"/>
      <c r="E302" s="10">
        <v>886025.87</v>
      </c>
      <c r="F302" s="10">
        <v>391537.09</v>
      </c>
    </row>
    <row r="303" spans="2:6" ht="45" x14ac:dyDescent="0.25">
      <c r="B303" s="51" t="s">
        <v>164</v>
      </c>
      <c r="C303" s="217" t="s">
        <v>171</v>
      </c>
      <c r="D303" s="218"/>
      <c r="E303" s="10">
        <v>1548692.78</v>
      </c>
      <c r="F303" s="10">
        <v>621095.79</v>
      </c>
    </row>
    <row r="304" spans="2:6" ht="45" x14ac:dyDescent="0.25">
      <c r="B304" s="51" t="s">
        <v>165</v>
      </c>
      <c r="C304" s="217" t="s">
        <v>172</v>
      </c>
      <c r="D304" s="218"/>
      <c r="E304" s="10">
        <v>331039.71000000002</v>
      </c>
      <c r="F304" s="10">
        <v>317433.36</v>
      </c>
    </row>
    <row r="305" spans="2:6" ht="60" x14ac:dyDescent="0.25">
      <c r="B305" s="51" t="s">
        <v>166</v>
      </c>
      <c r="C305" s="217" t="s">
        <v>173</v>
      </c>
      <c r="D305" s="218"/>
      <c r="E305" s="10">
        <v>1107571.43</v>
      </c>
      <c r="F305" s="10">
        <v>1262178.1299999999</v>
      </c>
    </row>
    <row r="306" spans="2:6" ht="60" x14ac:dyDescent="0.25">
      <c r="B306" s="51" t="s">
        <v>167</v>
      </c>
      <c r="C306" s="217" t="s">
        <v>174</v>
      </c>
      <c r="D306" s="218"/>
      <c r="E306" s="10">
        <v>3100175.76</v>
      </c>
      <c r="F306" s="10">
        <v>2641301.2000000002</v>
      </c>
    </row>
    <row r="307" spans="2:6" ht="30" x14ac:dyDescent="0.25">
      <c r="B307" s="51" t="s">
        <v>168</v>
      </c>
      <c r="C307" s="217" t="s">
        <v>175</v>
      </c>
      <c r="D307" s="218"/>
      <c r="E307" s="10">
        <v>250844.12</v>
      </c>
      <c r="F307" s="10">
        <v>414841.76</v>
      </c>
    </row>
    <row r="308" spans="2:6" ht="30" x14ac:dyDescent="0.25">
      <c r="B308" s="51" t="s">
        <v>169</v>
      </c>
      <c r="C308" s="217" t="s">
        <v>177</v>
      </c>
      <c r="D308" s="218"/>
      <c r="E308" s="10">
        <v>1779078.12</v>
      </c>
      <c r="F308" s="10">
        <v>1686807.05</v>
      </c>
    </row>
    <row r="309" spans="2:6" ht="30" x14ac:dyDescent="0.25">
      <c r="B309" s="51" t="s">
        <v>161</v>
      </c>
      <c r="C309" s="217" t="s">
        <v>176</v>
      </c>
      <c r="D309" s="218"/>
      <c r="E309" s="10">
        <v>1946948.36</v>
      </c>
      <c r="F309" s="10">
        <v>1188480.5900000001</v>
      </c>
    </row>
    <row r="310" spans="2:6" ht="90" x14ac:dyDescent="0.25">
      <c r="B310" s="53" t="s">
        <v>179</v>
      </c>
      <c r="C310" s="225"/>
      <c r="D310" s="225"/>
      <c r="E310" s="14">
        <f>SUM(E311:E316)</f>
        <v>10609366.42</v>
      </c>
      <c r="F310" s="14">
        <f>SUM(F311:F316)</f>
        <v>9932713.1699999999</v>
      </c>
    </row>
    <row r="311" spans="2:6" x14ac:dyDescent="0.25">
      <c r="B311" s="51" t="s">
        <v>180</v>
      </c>
      <c r="C311" s="217" t="s">
        <v>189</v>
      </c>
      <c r="D311" s="218"/>
      <c r="E311" s="17">
        <v>2831003.07</v>
      </c>
      <c r="F311" s="17">
        <v>2255065.4700000002</v>
      </c>
    </row>
    <row r="312" spans="2:6" ht="45" x14ac:dyDescent="0.25">
      <c r="B312" s="51" t="s">
        <v>181</v>
      </c>
      <c r="C312" s="217" t="s">
        <v>185</v>
      </c>
      <c r="D312" s="218"/>
      <c r="E312" s="17">
        <v>2855866.35</v>
      </c>
      <c r="F312" s="17">
        <v>3061676.7</v>
      </c>
    </row>
    <row r="313" spans="2:6" x14ac:dyDescent="0.25">
      <c r="B313" s="51" t="s">
        <v>182</v>
      </c>
      <c r="C313" s="217" t="s">
        <v>186</v>
      </c>
      <c r="D313" s="218"/>
      <c r="E313" s="17">
        <v>312000</v>
      </c>
      <c r="F313" s="10">
        <v>300000</v>
      </c>
    </row>
    <row r="314" spans="2:6" ht="60" x14ac:dyDescent="0.25">
      <c r="B314" s="51" t="s">
        <v>445</v>
      </c>
      <c r="C314" s="217" t="s">
        <v>187</v>
      </c>
      <c r="D314" s="218"/>
      <c r="E314" s="17">
        <v>599658</v>
      </c>
      <c r="F314" s="10">
        <v>102090</v>
      </c>
    </row>
    <row r="315" spans="2:6" x14ac:dyDescent="0.25">
      <c r="B315" s="51" t="s">
        <v>183</v>
      </c>
      <c r="C315" s="217" t="s">
        <v>188</v>
      </c>
      <c r="D315" s="218"/>
      <c r="E315" s="17">
        <v>160000</v>
      </c>
      <c r="F315" s="10">
        <v>4015881</v>
      </c>
    </row>
    <row r="316" spans="2:6" ht="30" x14ac:dyDescent="0.25">
      <c r="B316" s="51" t="s">
        <v>184</v>
      </c>
      <c r="C316" s="217" t="s">
        <v>188</v>
      </c>
      <c r="D316" s="218"/>
      <c r="E316" s="17">
        <v>3850839</v>
      </c>
      <c r="F316" s="10">
        <v>198000</v>
      </c>
    </row>
    <row r="317" spans="2:6" ht="30" x14ac:dyDescent="0.25">
      <c r="B317" s="53" t="s">
        <v>190</v>
      </c>
      <c r="C317" s="202"/>
      <c r="D317" s="203"/>
      <c r="E317" s="14">
        <f>SUM(E318)</f>
        <v>1049342.72</v>
      </c>
      <c r="F317" s="14">
        <f>SUM(F318)</f>
        <v>989918.66</v>
      </c>
    </row>
    <row r="318" spans="2:6" ht="45" x14ac:dyDescent="0.25">
      <c r="B318" s="51" t="s">
        <v>191</v>
      </c>
      <c r="C318" s="200"/>
      <c r="D318" s="201"/>
      <c r="E318" s="17">
        <v>1049342.72</v>
      </c>
      <c r="F318" s="10">
        <v>989918.66</v>
      </c>
    </row>
    <row r="319" spans="2:6" ht="75" x14ac:dyDescent="0.25">
      <c r="B319" s="53" t="s">
        <v>443</v>
      </c>
      <c r="C319" s="219"/>
      <c r="D319" s="220"/>
      <c r="E319" s="14">
        <f>SUM(E321+E322)</f>
        <v>2909596.2</v>
      </c>
      <c r="F319" s="14">
        <f>SUM(F320:F322)</f>
        <v>6413996.5999999996</v>
      </c>
    </row>
    <row r="320" spans="2:6" x14ac:dyDescent="0.25">
      <c r="B320" s="144" t="s">
        <v>447</v>
      </c>
      <c r="C320" s="212"/>
      <c r="D320" s="214"/>
      <c r="E320" s="82">
        <v>0</v>
      </c>
      <c r="F320" s="82">
        <v>69858</v>
      </c>
    </row>
    <row r="321" spans="2:6" x14ac:dyDescent="0.25">
      <c r="B321" s="1" t="s">
        <v>444</v>
      </c>
      <c r="C321" s="200"/>
      <c r="D321" s="201"/>
      <c r="E321" s="10">
        <v>999943.04</v>
      </c>
      <c r="F321" s="10">
        <v>823881</v>
      </c>
    </row>
    <row r="322" spans="2:6" x14ac:dyDescent="0.25">
      <c r="B322" s="1" t="s">
        <v>446</v>
      </c>
      <c r="C322" s="200"/>
      <c r="D322" s="201"/>
      <c r="E322" s="10">
        <v>1909653.16</v>
      </c>
      <c r="F322" s="10">
        <v>5520257.5999999996</v>
      </c>
    </row>
    <row r="324" spans="2:6" x14ac:dyDescent="0.25">
      <c r="B324" s="224" t="s">
        <v>201</v>
      </c>
      <c r="C324" s="224"/>
      <c r="D324" s="224"/>
      <c r="E324" s="224"/>
      <c r="F324" s="224"/>
    </row>
    <row r="325" spans="2:6" x14ac:dyDescent="0.25">
      <c r="B325" s="185"/>
      <c r="C325" s="185"/>
      <c r="D325" s="185"/>
      <c r="E325" s="185"/>
      <c r="F325" s="185"/>
    </row>
    <row r="326" spans="2:6" x14ac:dyDescent="0.25">
      <c r="B326" s="216" t="s">
        <v>204</v>
      </c>
      <c r="C326" s="216"/>
      <c r="D326" s="216"/>
      <c r="E326" s="216"/>
      <c r="F326" s="216"/>
    </row>
    <row r="327" spans="2:6" x14ac:dyDescent="0.25">
      <c r="B327" s="223" t="s">
        <v>205</v>
      </c>
      <c r="C327" s="216"/>
      <c r="D327" s="216"/>
      <c r="E327" s="216"/>
      <c r="F327" s="216"/>
    </row>
    <row r="329" spans="2:6" x14ac:dyDescent="0.25">
      <c r="B329" s="183" t="s">
        <v>84</v>
      </c>
      <c r="C329" s="26"/>
      <c r="D329" s="26"/>
      <c r="E329" s="183">
        <v>2016</v>
      </c>
      <c r="F329" s="183">
        <v>2015</v>
      </c>
    </row>
    <row r="330" spans="2:6" x14ac:dyDescent="0.25">
      <c r="B330" s="1" t="s">
        <v>202</v>
      </c>
      <c r="C330" s="61"/>
      <c r="D330" s="1"/>
      <c r="E330" s="10">
        <v>123605463.62</v>
      </c>
      <c r="F330" s="10">
        <v>114760408.48</v>
      </c>
    </row>
    <row r="331" spans="2:6" x14ac:dyDescent="0.25">
      <c r="B331" s="1" t="s">
        <v>206</v>
      </c>
      <c r="C331" s="1"/>
      <c r="D331" s="1"/>
      <c r="E331" s="10">
        <v>102000384.45999999</v>
      </c>
      <c r="F331" s="10">
        <v>99770169.489999995</v>
      </c>
    </row>
    <row r="332" spans="2:6" x14ac:dyDescent="0.25">
      <c r="B332" s="26" t="s">
        <v>203</v>
      </c>
      <c r="C332" s="26"/>
      <c r="D332" s="26"/>
      <c r="E332" s="40">
        <f>SUM(E330-E331)</f>
        <v>21605079.160000011</v>
      </c>
      <c r="F332" s="40">
        <f>F330-F331</f>
        <v>14990238.99000001</v>
      </c>
    </row>
    <row r="335" spans="2:6" x14ac:dyDescent="0.25">
      <c r="B335" s="204" t="s">
        <v>348</v>
      </c>
      <c r="C335" s="204"/>
      <c r="D335" s="204"/>
      <c r="E335" s="204"/>
      <c r="F335" s="204"/>
    </row>
    <row r="336" spans="2:6" x14ac:dyDescent="0.25">
      <c r="B336" s="205" t="s">
        <v>349</v>
      </c>
      <c r="C336" s="205"/>
      <c r="D336" s="205"/>
      <c r="E336" s="205"/>
      <c r="F336" s="205"/>
    </row>
    <row r="340" spans="2:6" x14ac:dyDescent="0.25">
      <c r="B340" t="s">
        <v>406</v>
      </c>
      <c r="C340" s="204" t="s">
        <v>405</v>
      </c>
      <c r="D340" s="204"/>
      <c r="E340" s="204"/>
      <c r="F340" s="204"/>
    </row>
    <row r="343" spans="2:6" x14ac:dyDescent="0.25">
      <c r="B343" t="s">
        <v>407</v>
      </c>
      <c r="C343" s="204" t="s">
        <v>408</v>
      </c>
      <c r="D343" s="204"/>
      <c r="E343" s="204"/>
      <c r="F343" s="204"/>
    </row>
    <row r="346" spans="2:6" x14ac:dyDescent="0.25">
      <c r="B346" t="s">
        <v>409</v>
      </c>
    </row>
    <row r="351" spans="2:6" x14ac:dyDescent="0.25">
      <c r="B351" s="227" t="s">
        <v>210</v>
      </c>
      <c r="C351" s="227"/>
      <c r="D351" s="227"/>
      <c r="E351" s="227"/>
      <c r="F351" s="227"/>
    </row>
    <row r="352" spans="2:6" x14ac:dyDescent="0.25">
      <c r="B352" s="38"/>
      <c r="C352" s="38"/>
      <c r="D352" s="38"/>
      <c r="E352" s="38"/>
      <c r="F352" s="38"/>
    </row>
    <row r="353" spans="2:6" x14ac:dyDescent="0.25">
      <c r="B353" s="38"/>
      <c r="C353" s="146" t="s">
        <v>211</v>
      </c>
      <c r="D353" s="146"/>
      <c r="E353" s="146"/>
      <c r="F353" s="38"/>
    </row>
    <row r="354" spans="2:6" x14ac:dyDescent="0.25">
      <c r="B354" s="38"/>
      <c r="C354" s="38"/>
      <c r="D354" s="38"/>
      <c r="E354" s="38"/>
      <c r="F354" s="38"/>
    </row>
    <row r="355" spans="2:6" x14ac:dyDescent="0.25">
      <c r="B355" s="38"/>
      <c r="C355" s="38" t="s">
        <v>271</v>
      </c>
      <c r="D355" s="38"/>
      <c r="E355" s="38"/>
      <c r="F355" s="38"/>
    </row>
    <row r="356" spans="2:6" x14ac:dyDescent="0.25">
      <c r="B356" s="38"/>
      <c r="C356" s="38" t="s">
        <v>272</v>
      </c>
      <c r="D356" s="38"/>
      <c r="E356" s="38"/>
      <c r="F356" s="38"/>
    </row>
    <row r="357" spans="2:6" x14ac:dyDescent="0.25">
      <c r="B357" s="38"/>
      <c r="C357" s="38"/>
      <c r="D357" s="38"/>
      <c r="E357" s="38"/>
      <c r="F357" s="38"/>
    </row>
    <row r="358" spans="2:6" x14ac:dyDescent="0.25">
      <c r="B358" s="38"/>
      <c r="C358" s="141" t="s">
        <v>258</v>
      </c>
      <c r="D358" s="141"/>
      <c r="E358" s="141"/>
      <c r="F358" s="38"/>
    </row>
    <row r="359" spans="2:6" x14ac:dyDescent="0.25">
      <c r="B359" s="38"/>
      <c r="C359" s="38"/>
      <c r="D359" s="38"/>
      <c r="E359" s="38"/>
      <c r="F359" s="38"/>
    </row>
    <row r="360" spans="2:6" ht="15.75" x14ac:dyDescent="0.25">
      <c r="B360" s="38"/>
      <c r="C360" s="68" t="s">
        <v>15</v>
      </c>
      <c r="D360" s="68" t="s">
        <v>256</v>
      </c>
      <c r="E360" s="68" t="s">
        <v>298</v>
      </c>
      <c r="F360" s="68" t="s">
        <v>257</v>
      </c>
    </row>
    <row r="361" spans="2:6" x14ac:dyDescent="0.25">
      <c r="B361" s="38"/>
      <c r="C361" s="16" t="s">
        <v>259</v>
      </c>
      <c r="D361" s="17">
        <v>7978207.4000000004</v>
      </c>
      <c r="E361" s="17">
        <v>0</v>
      </c>
      <c r="F361" s="17">
        <v>7978207.4000000004</v>
      </c>
    </row>
    <row r="362" spans="2:6" ht="30" x14ac:dyDescent="0.25">
      <c r="B362" s="38"/>
      <c r="C362" s="51" t="s">
        <v>471</v>
      </c>
      <c r="D362" s="17">
        <v>0</v>
      </c>
      <c r="E362" s="17">
        <v>458842</v>
      </c>
      <c r="F362" s="17">
        <v>-458842</v>
      </c>
    </row>
    <row r="363" spans="2:6" x14ac:dyDescent="0.25">
      <c r="B363" s="38"/>
      <c r="C363" s="157" t="s">
        <v>67</v>
      </c>
      <c r="D363" s="82">
        <f>SUM(D361)</f>
        <v>7978207.4000000004</v>
      </c>
      <c r="E363" s="82">
        <v>458842</v>
      </c>
      <c r="F363" s="82">
        <f>SUM(F361:F362)</f>
        <v>7519365.4000000004</v>
      </c>
    </row>
    <row r="364" spans="2:6" x14ac:dyDescent="0.25">
      <c r="B364" s="38"/>
      <c r="C364" s="29"/>
      <c r="D364" s="29"/>
      <c r="E364" s="158"/>
      <c r="F364" s="158"/>
    </row>
    <row r="365" spans="2:6" x14ac:dyDescent="0.25">
      <c r="B365" s="38"/>
      <c r="C365" s="159"/>
      <c r="D365" s="30"/>
      <c r="E365" s="159"/>
      <c r="F365" s="159"/>
    </row>
    <row r="366" spans="2:6" x14ac:dyDescent="0.25">
      <c r="B366" s="38"/>
      <c r="C366" s="146" t="s">
        <v>212</v>
      </c>
      <c r="D366" s="160"/>
      <c r="E366" s="160"/>
      <c r="F366" s="160"/>
    </row>
    <row r="367" spans="2:6" x14ac:dyDescent="0.25">
      <c r="B367" s="38"/>
      <c r="C367" s="146"/>
      <c r="D367" s="160"/>
      <c r="E367" s="160"/>
      <c r="F367" s="160"/>
    </row>
    <row r="368" spans="2:6" x14ac:dyDescent="0.25">
      <c r="B368" s="38"/>
      <c r="C368" s="146" t="s">
        <v>214</v>
      </c>
      <c r="D368" s="38"/>
      <c r="E368" s="38"/>
      <c r="F368" s="38"/>
    </row>
    <row r="369" spans="2:6" x14ac:dyDescent="0.25">
      <c r="B369" s="38"/>
      <c r="C369" s="159"/>
      <c r="D369" s="38"/>
      <c r="E369" s="38"/>
      <c r="F369" s="38"/>
    </row>
    <row r="370" spans="2:6" x14ac:dyDescent="0.25">
      <c r="B370" s="38"/>
      <c r="C370" s="30" t="s">
        <v>269</v>
      </c>
      <c r="D370" s="38"/>
      <c r="E370" s="38"/>
      <c r="F370" s="38"/>
    </row>
    <row r="371" spans="2:6" x14ac:dyDescent="0.25">
      <c r="B371" s="38"/>
      <c r="C371" s="30"/>
      <c r="D371" s="38"/>
      <c r="E371" s="38"/>
      <c r="F371" s="38"/>
    </row>
    <row r="372" spans="2:6" x14ac:dyDescent="0.25">
      <c r="B372" s="38"/>
      <c r="C372" s="230" t="s">
        <v>15</v>
      </c>
      <c r="D372" s="231"/>
      <c r="E372" s="157">
        <v>2016</v>
      </c>
      <c r="F372" s="157">
        <v>2015</v>
      </c>
    </row>
    <row r="373" spans="2:6" x14ac:dyDescent="0.25">
      <c r="B373" s="38"/>
      <c r="C373" s="228" t="s">
        <v>396</v>
      </c>
      <c r="D373" s="229"/>
      <c r="E373" s="161">
        <v>21605079.16</v>
      </c>
      <c r="F373" s="161">
        <v>14990238.99</v>
      </c>
    </row>
    <row r="374" spans="2:6" x14ac:dyDescent="0.25">
      <c r="B374" s="38"/>
      <c r="C374" s="228" t="s">
        <v>344</v>
      </c>
      <c r="D374" s="229"/>
      <c r="E374" s="17">
        <v>16608562.029999999</v>
      </c>
      <c r="F374" s="17">
        <v>1618323.04</v>
      </c>
    </row>
    <row r="375" spans="2:6" x14ac:dyDescent="0.25">
      <c r="B375" s="38"/>
      <c r="C375" s="230" t="s">
        <v>397</v>
      </c>
      <c r="D375" s="231"/>
      <c r="E375" s="17"/>
      <c r="F375" s="17"/>
    </row>
    <row r="376" spans="2:6" x14ac:dyDescent="0.25">
      <c r="B376" s="38"/>
      <c r="C376" s="186" t="s">
        <v>421</v>
      </c>
      <c r="D376" s="187"/>
      <c r="E376" s="17">
        <f>SUM(E377:E378)</f>
        <v>-8301894.3100000005</v>
      </c>
      <c r="F376" s="17"/>
    </row>
    <row r="377" spans="2:6" x14ac:dyDescent="0.25">
      <c r="B377" s="38"/>
      <c r="C377" s="228" t="s">
        <v>420</v>
      </c>
      <c r="D377" s="229"/>
      <c r="E377" s="17">
        <v>-2538589.39</v>
      </c>
      <c r="F377" s="17">
        <v>-2353356.4</v>
      </c>
    </row>
    <row r="378" spans="2:6" x14ac:dyDescent="0.25">
      <c r="B378" s="38"/>
      <c r="C378" s="228" t="s">
        <v>345</v>
      </c>
      <c r="D378" s="229"/>
      <c r="E378" s="17">
        <v>-5763304.9199999999</v>
      </c>
      <c r="F378" s="17">
        <v>5762296.9800000004</v>
      </c>
    </row>
    <row r="379" spans="2:6" x14ac:dyDescent="0.25">
      <c r="B379" s="38"/>
      <c r="C379" s="164"/>
      <c r="D379" s="164"/>
      <c r="E379" s="114"/>
      <c r="F379" s="114"/>
    </row>
    <row r="380" spans="2:6" x14ac:dyDescent="0.25">
      <c r="B380" s="38"/>
      <c r="C380" s="160" t="s">
        <v>268</v>
      </c>
      <c r="D380" s="38"/>
      <c r="E380" s="38"/>
      <c r="F380" s="38"/>
    </row>
    <row r="381" spans="2:6" x14ac:dyDescent="0.25">
      <c r="B381" s="38"/>
      <c r="C381" s="160" t="s">
        <v>270</v>
      </c>
      <c r="D381" s="38"/>
      <c r="E381" s="38"/>
      <c r="F381" s="38"/>
    </row>
    <row r="382" spans="2:6" x14ac:dyDescent="0.25">
      <c r="B382" s="38"/>
      <c r="C382" s="38"/>
      <c r="D382" s="38"/>
      <c r="E382" s="38"/>
      <c r="F382" s="38"/>
    </row>
    <row r="383" spans="2:6" ht="15.75" x14ac:dyDescent="0.25">
      <c r="B383" s="38"/>
      <c r="C383" s="68" t="s">
        <v>15</v>
      </c>
      <c r="D383" s="68" t="s">
        <v>213</v>
      </c>
      <c r="E383" s="68">
        <v>2016</v>
      </c>
      <c r="F383" s="68">
        <v>2015</v>
      </c>
    </row>
    <row r="384" spans="2:6" x14ac:dyDescent="0.25">
      <c r="B384" s="38"/>
      <c r="C384" s="157" t="s">
        <v>260</v>
      </c>
      <c r="D384" s="16"/>
      <c r="E384" s="82">
        <f>SUM(E385:E386)</f>
        <v>123605463.62</v>
      </c>
      <c r="F384" s="82">
        <f>SUM(F385:F386)</f>
        <v>114760408.48</v>
      </c>
    </row>
    <row r="385" spans="2:6" x14ac:dyDescent="0.25">
      <c r="B385" s="38"/>
      <c r="C385" s="16"/>
      <c r="D385" s="16" t="s">
        <v>261</v>
      </c>
      <c r="E385" s="17">
        <v>28669775.710000001</v>
      </c>
      <c r="F385" s="17">
        <v>25330675.75</v>
      </c>
    </row>
    <row r="386" spans="2:6" ht="30" x14ac:dyDescent="0.25">
      <c r="B386" s="38"/>
      <c r="C386" s="51"/>
      <c r="D386" s="51" t="s">
        <v>262</v>
      </c>
      <c r="E386" s="17">
        <v>94935687.909999996</v>
      </c>
      <c r="F386" s="17">
        <v>89429732.730000004</v>
      </c>
    </row>
    <row r="387" spans="2:6" x14ac:dyDescent="0.25">
      <c r="B387" s="38"/>
      <c r="C387" s="157" t="s">
        <v>263</v>
      </c>
      <c r="D387" s="16"/>
      <c r="E387" s="17">
        <f>SUM(E388:E392)</f>
        <v>102000384.46000001</v>
      </c>
      <c r="F387" s="17">
        <f>SUM(F388:F390)</f>
        <v>93356172.890000001</v>
      </c>
    </row>
    <row r="388" spans="2:6" ht="30" x14ac:dyDescent="0.25">
      <c r="B388" s="38"/>
      <c r="C388" s="51"/>
      <c r="D388" s="51" t="s">
        <v>264</v>
      </c>
      <c r="E388" s="17">
        <v>87432079.120000005</v>
      </c>
      <c r="F388" s="17">
        <v>82433541.060000002</v>
      </c>
    </row>
    <row r="389" spans="2:6" ht="30" x14ac:dyDescent="0.25">
      <c r="B389" s="38"/>
      <c r="C389" s="51"/>
      <c r="D389" s="51" t="s">
        <v>265</v>
      </c>
      <c r="E389" s="17">
        <v>10609366.42</v>
      </c>
      <c r="F389" s="17">
        <v>9932713.1699999999</v>
      </c>
    </row>
    <row r="390" spans="2:6" ht="60" x14ac:dyDescent="0.25">
      <c r="B390" s="38"/>
      <c r="C390" s="51"/>
      <c r="D390" s="51" t="s">
        <v>267</v>
      </c>
      <c r="E390" s="17">
        <v>1049342.72</v>
      </c>
      <c r="F390" s="17">
        <v>989918.66</v>
      </c>
    </row>
    <row r="391" spans="2:6" x14ac:dyDescent="0.25">
      <c r="B391" s="38"/>
      <c r="C391" s="51"/>
      <c r="D391" s="51" t="s">
        <v>472</v>
      </c>
      <c r="E391" s="17">
        <v>999943.04</v>
      </c>
      <c r="F391" s="17">
        <v>893739</v>
      </c>
    </row>
    <row r="392" spans="2:6" x14ac:dyDescent="0.25">
      <c r="B392" s="38"/>
      <c r="C392" s="51"/>
      <c r="D392" s="51" t="s">
        <v>337</v>
      </c>
      <c r="E392" s="17">
        <v>1909653.16</v>
      </c>
      <c r="F392" s="17">
        <v>5520257.5999999996</v>
      </c>
    </row>
    <row r="393" spans="2:6" x14ac:dyDescent="0.25">
      <c r="B393" s="38"/>
      <c r="C393" s="157" t="s">
        <v>266</v>
      </c>
      <c r="D393" s="45"/>
      <c r="E393" s="46">
        <f>SUM(E384-E387)</f>
        <v>21605079.159999996</v>
      </c>
      <c r="F393" s="46">
        <f>SUM(F384-F387)</f>
        <v>21404235.590000004</v>
      </c>
    </row>
    <row r="399" spans="2:6" x14ac:dyDescent="0.25">
      <c r="B399" s="194" t="s">
        <v>215</v>
      </c>
      <c r="C399" s="194"/>
      <c r="D399" s="194"/>
      <c r="E399" s="194"/>
    </row>
    <row r="401" spans="2:5" x14ac:dyDescent="0.25">
      <c r="B401" s="15" t="s">
        <v>216</v>
      </c>
      <c r="C401" s="15"/>
      <c r="D401" s="15"/>
    </row>
    <row r="403" spans="2:5" x14ac:dyDescent="0.25">
      <c r="C403" s="183" t="s">
        <v>16</v>
      </c>
      <c r="D403" s="183">
        <v>2016</v>
      </c>
      <c r="E403" s="183">
        <v>2015</v>
      </c>
    </row>
    <row r="404" spans="2:5" x14ac:dyDescent="0.25">
      <c r="C404" s="102" t="s">
        <v>398</v>
      </c>
      <c r="D404" s="103">
        <v>7328244.2999999998</v>
      </c>
      <c r="E404" s="103">
        <v>2899181.75</v>
      </c>
    </row>
    <row r="405" spans="2:5" x14ac:dyDescent="0.25">
      <c r="C405" s="1" t="s">
        <v>217</v>
      </c>
      <c r="D405" s="10">
        <v>17137954.879999999</v>
      </c>
      <c r="E405" s="10">
        <v>7311424.2699999996</v>
      </c>
    </row>
    <row r="406" spans="2:5" x14ac:dyDescent="0.25">
      <c r="C406" s="1" t="s">
        <v>218</v>
      </c>
      <c r="D406" s="10">
        <v>0</v>
      </c>
      <c r="E406" s="10">
        <v>0</v>
      </c>
    </row>
    <row r="407" spans="2:5" x14ac:dyDescent="0.25">
      <c r="C407" s="1" t="s">
        <v>219</v>
      </c>
      <c r="D407" s="10">
        <v>0</v>
      </c>
      <c r="E407" s="10">
        <v>0</v>
      </c>
    </row>
    <row r="408" spans="2:5" x14ac:dyDescent="0.25">
      <c r="C408" s="1" t="s">
        <v>273</v>
      </c>
      <c r="D408" s="10">
        <v>14024.75</v>
      </c>
      <c r="E408" s="10">
        <v>16817.060000000001</v>
      </c>
    </row>
    <row r="409" spans="2:5" x14ac:dyDescent="0.25">
      <c r="C409" s="1" t="s">
        <v>220</v>
      </c>
      <c r="D409" s="10"/>
      <c r="E409" s="10">
        <v>2.97</v>
      </c>
    </row>
    <row r="410" spans="2:5" x14ac:dyDescent="0.25">
      <c r="C410" s="104" t="s">
        <v>399</v>
      </c>
      <c r="D410" s="40">
        <f>SUM(D405:D409)</f>
        <v>17151979.629999999</v>
      </c>
      <c r="E410" s="40">
        <f>SUM(E405:E409)</f>
        <v>7328244.2999999989</v>
      </c>
    </row>
    <row r="412" spans="2:5" x14ac:dyDescent="0.25">
      <c r="B412" s="15" t="s">
        <v>221</v>
      </c>
      <c r="C412" s="15"/>
      <c r="D412" s="62"/>
      <c r="E412" s="62"/>
    </row>
    <row r="413" spans="2:5" x14ac:dyDescent="0.25">
      <c r="B413" s="15"/>
      <c r="C413" s="15"/>
    </row>
    <row r="414" spans="2:5" x14ac:dyDescent="0.25">
      <c r="B414" s="15"/>
      <c r="C414" s="21" t="s">
        <v>276</v>
      </c>
      <c r="D414" s="21"/>
      <c r="E414" s="21"/>
    </row>
    <row r="415" spans="2:5" x14ac:dyDescent="0.25">
      <c r="B415" s="15"/>
      <c r="C415" s="21" t="s">
        <v>277</v>
      </c>
      <c r="D415" s="21"/>
      <c r="E415" s="21"/>
    </row>
    <row r="416" spans="2:5" x14ac:dyDescent="0.25">
      <c r="B416" s="15"/>
      <c r="C416" s="21"/>
      <c r="D416" s="21"/>
      <c r="E416" s="21"/>
    </row>
    <row r="417" spans="2:5" x14ac:dyDescent="0.25">
      <c r="B417" s="15"/>
      <c r="C417" s="206" t="s">
        <v>401</v>
      </c>
      <c r="D417" s="207"/>
      <c r="E417" s="208"/>
    </row>
    <row r="418" spans="2:5" x14ac:dyDescent="0.25">
      <c r="B418" s="15"/>
      <c r="C418" s="105" t="s">
        <v>403</v>
      </c>
      <c r="D418" s="106"/>
      <c r="E418" s="107">
        <f>SUM(E429+E420)</f>
        <v>19390665.529999997</v>
      </c>
    </row>
    <row r="419" spans="2:5" x14ac:dyDescent="0.25">
      <c r="B419" s="15"/>
      <c r="C419" s="15"/>
    </row>
    <row r="420" spans="2:5" x14ac:dyDescent="0.25">
      <c r="B420" s="15"/>
      <c r="C420" s="26" t="s">
        <v>402</v>
      </c>
      <c r="D420" s="183"/>
      <c r="E420" s="40">
        <f>SUM(D421:D428)</f>
        <v>16757758.979999999</v>
      </c>
    </row>
    <row r="421" spans="2:5" ht="26.25" x14ac:dyDescent="0.25">
      <c r="B421" s="15"/>
      <c r="C421" s="115" t="s">
        <v>459</v>
      </c>
      <c r="D421" s="10">
        <v>4075193.81</v>
      </c>
      <c r="E421" s="1"/>
    </row>
    <row r="422" spans="2:5" ht="26.25" x14ac:dyDescent="0.25">
      <c r="B422" s="15"/>
      <c r="C422" s="115" t="s">
        <v>460</v>
      </c>
      <c r="D422" s="10">
        <v>192859.16</v>
      </c>
      <c r="E422" s="1"/>
    </row>
    <row r="423" spans="2:5" ht="26.25" x14ac:dyDescent="0.25">
      <c r="B423" s="15"/>
      <c r="C423" s="115" t="s">
        <v>461</v>
      </c>
      <c r="D423" s="10">
        <v>1716794</v>
      </c>
      <c r="E423" s="1"/>
    </row>
    <row r="424" spans="2:5" ht="64.5" x14ac:dyDescent="0.25">
      <c r="B424" s="15"/>
      <c r="C424" s="115" t="s">
        <v>462</v>
      </c>
      <c r="D424" s="10">
        <v>6119061.8399999999</v>
      </c>
      <c r="E424" s="1"/>
    </row>
    <row r="425" spans="2:5" ht="39" x14ac:dyDescent="0.25">
      <c r="B425" s="15"/>
      <c r="C425" s="115" t="s">
        <v>463</v>
      </c>
      <c r="D425" s="10">
        <v>98344.8</v>
      </c>
      <c r="E425" s="1"/>
    </row>
    <row r="426" spans="2:5" ht="51.75" x14ac:dyDescent="0.25">
      <c r="B426" s="15"/>
      <c r="C426" s="115" t="s">
        <v>464</v>
      </c>
      <c r="D426" s="10">
        <v>94514.36</v>
      </c>
      <c r="E426" s="1"/>
    </row>
    <row r="427" spans="2:5" x14ac:dyDescent="0.25">
      <c r="B427" s="15"/>
      <c r="C427" s="41" t="s">
        <v>465</v>
      </c>
      <c r="D427" s="10">
        <v>385797.2</v>
      </c>
      <c r="E427" s="1"/>
    </row>
    <row r="428" spans="2:5" x14ac:dyDescent="0.25">
      <c r="B428" s="15"/>
      <c r="C428" s="41" t="s">
        <v>466</v>
      </c>
      <c r="D428" s="10">
        <v>4075193.81</v>
      </c>
      <c r="E428" s="1"/>
    </row>
    <row r="429" spans="2:5" x14ac:dyDescent="0.25">
      <c r="B429" s="15"/>
      <c r="C429" s="26" t="s">
        <v>274</v>
      </c>
      <c r="D429" s="26"/>
      <c r="E429" s="40">
        <f>SUM(D430:D437)</f>
        <v>2632906.5499999998</v>
      </c>
    </row>
    <row r="430" spans="2:5" x14ac:dyDescent="0.25">
      <c r="B430" s="15"/>
      <c r="C430" s="57" t="s">
        <v>275</v>
      </c>
      <c r="D430" s="17">
        <v>225191.77</v>
      </c>
      <c r="E430" s="82"/>
    </row>
    <row r="431" spans="2:5" x14ac:dyDescent="0.25">
      <c r="B431" s="15"/>
      <c r="C431" s="57" t="s">
        <v>339</v>
      </c>
      <c r="D431" s="17">
        <v>137797.89000000001</v>
      </c>
      <c r="E431" s="82"/>
    </row>
    <row r="432" spans="2:5" x14ac:dyDescent="0.25">
      <c r="B432" s="15"/>
      <c r="C432" s="57" t="s">
        <v>400</v>
      </c>
      <c r="D432" s="17"/>
      <c r="E432" s="82"/>
    </row>
    <row r="433" spans="2:5" x14ac:dyDescent="0.25">
      <c r="B433" s="15"/>
      <c r="C433" s="41" t="s">
        <v>422</v>
      </c>
      <c r="D433" s="10">
        <v>5899.76</v>
      </c>
      <c r="E433" s="1"/>
    </row>
    <row r="434" spans="2:5" x14ac:dyDescent="0.25">
      <c r="B434" s="15"/>
      <c r="C434" s="41" t="s">
        <v>423</v>
      </c>
      <c r="D434" s="10">
        <v>1988939</v>
      </c>
      <c r="E434" s="1"/>
    </row>
    <row r="435" spans="2:5" ht="90" x14ac:dyDescent="0.25">
      <c r="B435" s="15"/>
      <c r="C435" s="155" t="s">
        <v>467</v>
      </c>
      <c r="D435" s="10">
        <v>78840.12</v>
      </c>
      <c r="E435" s="1"/>
    </row>
    <row r="436" spans="2:5" ht="75" x14ac:dyDescent="0.25">
      <c r="B436" s="15"/>
      <c r="C436" s="155" t="s">
        <v>468</v>
      </c>
      <c r="D436" s="10">
        <v>47560</v>
      </c>
      <c r="E436" s="1"/>
    </row>
    <row r="437" spans="2:5" x14ac:dyDescent="0.25">
      <c r="B437" s="15"/>
      <c r="C437" s="41" t="s">
        <v>424</v>
      </c>
      <c r="D437" s="10">
        <v>148678.01</v>
      </c>
      <c r="E437" s="1"/>
    </row>
    <row r="438" spans="2:5" x14ac:dyDescent="0.25">
      <c r="B438" s="15"/>
      <c r="C438" s="15"/>
    </row>
    <row r="439" spans="2:5" x14ac:dyDescent="0.25">
      <c r="B439" s="15" t="s">
        <v>222</v>
      </c>
      <c r="C439" s="15"/>
      <c r="D439" s="15"/>
      <c r="E439" s="15"/>
    </row>
    <row r="440" spans="2:5" x14ac:dyDescent="0.25">
      <c r="B440" s="15" t="s">
        <v>223</v>
      </c>
      <c r="C440" s="15"/>
      <c r="D440" s="15"/>
      <c r="E440" s="15"/>
    </row>
    <row r="442" spans="2:5" x14ac:dyDescent="0.25">
      <c r="C442" s="183" t="s">
        <v>224</v>
      </c>
      <c r="D442" s="183">
        <v>2016</v>
      </c>
      <c r="E442" s="183">
        <v>2015</v>
      </c>
    </row>
    <row r="443" spans="2:5" ht="45" x14ac:dyDescent="0.25">
      <c r="C443" s="50" t="s">
        <v>231</v>
      </c>
      <c r="D443" s="17">
        <v>9823735.3300000001</v>
      </c>
      <c r="E443" s="17">
        <v>4429062.55</v>
      </c>
    </row>
    <row r="444" spans="2:5" ht="60" x14ac:dyDescent="0.25">
      <c r="C444" s="50" t="s">
        <v>230</v>
      </c>
      <c r="D444" s="17">
        <v>0</v>
      </c>
      <c r="E444" s="17">
        <v>0</v>
      </c>
    </row>
    <row r="445" spans="2:5" x14ac:dyDescent="0.25">
      <c r="C445" s="1" t="s">
        <v>225</v>
      </c>
      <c r="D445" s="17">
        <v>999943.04</v>
      </c>
      <c r="E445" s="17">
        <v>0</v>
      </c>
    </row>
    <row r="446" spans="2:5" x14ac:dyDescent="0.25">
      <c r="C446" s="1" t="s">
        <v>226</v>
      </c>
      <c r="D446" s="17">
        <v>1849345.92</v>
      </c>
      <c r="E446" s="17">
        <v>0</v>
      </c>
    </row>
    <row r="447" spans="2:5" x14ac:dyDescent="0.25">
      <c r="C447" s="1" t="s">
        <v>227</v>
      </c>
      <c r="D447" s="17">
        <v>0</v>
      </c>
      <c r="E447" s="17">
        <v>0</v>
      </c>
    </row>
    <row r="448" spans="2:5" x14ac:dyDescent="0.25">
      <c r="C448" s="1" t="s">
        <v>228</v>
      </c>
      <c r="D448" s="17">
        <v>0</v>
      </c>
      <c r="E448" s="17">
        <v>0</v>
      </c>
    </row>
    <row r="449" spans="2:5" x14ac:dyDescent="0.25">
      <c r="C449" s="1" t="s">
        <v>229</v>
      </c>
      <c r="D449" s="17">
        <v>0</v>
      </c>
      <c r="E449" s="10">
        <v>0</v>
      </c>
    </row>
    <row r="450" spans="2:5" x14ac:dyDescent="0.25">
      <c r="C450" s="16" t="s">
        <v>232</v>
      </c>
      <c r="D450" s="17">
        <v>0</v>
      </c>
      <c r="E450" s="10">
        <v>0</v>
      </c>
    </row>
    <row r="452" spans="2:5" x14ac:dyDescent="0.25">
      <c r="B452" s="15" t="s">
        <v>233</v>
      </c>
      <c r="C452" s="15"/>
      <c r="D452" s="15"/>
      <c r="E452" s="15"/>
    </row>
    <row r="453" spans="2:5" x14ac:dyDescent="0.25">
      <c r="B453" s="15" t="s">
        <v>234</v>
      </c>
      <c r="C453" s="15"/>
      <c r="D453" s="15"/>
      <c r="E453" s="15"/>
    </row>
    <row r="454" spans="2:5" x14ac:dyDescent="0.25">
      <c r="B454" s="15"/>
    </row>
    <row r="455" spans="2:5" x14ac:dyDescent="0.25">
      <c r="C455" t="s">
        <v>236</v>
      </c>
    </row>
    <row r="456" spans="2:5" x14ac:dyDescent="0.25">
      <c r="C456" t="s">
        <v>235</v>
      </c>
    </row>
    <row r="458" spans="2:5" ht="15.75" x14ac:dyDescent="0.25">
      <c r="C458" s="235" t="s">
        <v>237</v>
      </c>
      <c r="D458" s="235"/>
      <c r="E458" s="235"/>
    </row>
    <row r="459" spans="2:5" ht="15.75" x14ac:dyDescent="0.25">
      <c r="C459" s="236" t="s">
        <v>238</v>
      </c>
      <c r="D459" s="236"/>
      <c r="E459" s="236"/>
    </row>
    <row r="460" spans="2:5" x14ac:dyDescent="0.25">
      <c r="C460" s="232" t="s">
        <v>469</v>
      </c>
      <c r="D460" s="232"/>
      <c r="E460" s="232"/>
    </row>
    <row r="461" spans="2:5" x14ac:dyDescent="0.25">
      <c r="C461" s="232" t="s">
        <v>240</v>
      </c>
      <c r="D461" s="232"/>
      <c r="E461" s="232"/>
    </row>
    <row r="462" spans="2:5" x14ac:dyDescent="0.25">
      <c r="C462" s="200"/>
      <c r="D462" s="233"/>
      <c r="E462" s="201"/>
    </row>
    <row r="463" spans="2:5" x14ac:dyDescent="0.25">
      <c r="C463" s="45" t="s">
        <v>239</v>
      </c>
      <c r="D463" s="45"/>
      <c r="E463" s="82">
        <v>123605463.62</v>
      </c>
    </row>
    <row r="464" spans="2:5" ht="45" x14ac:dyDescent="0.25">
      <c r="C464" s="50" t="s">
        <v>241</v>
      </c>
      <c r="D464" s="1"/>
      <c r="E464" s="10">
        <v>0</v>
      </c>
    </row>
    <row r="465" spans="3:5" x14ac:dyDescent="0.25">
      <c r="C465" s="1" t="s">
        <v>242</v>
      </c>
      <c r="D465" s="10"/>
      <c r="E465" s="1"/>
    </row>
    <row r="466" spans="3:5" ht="45" x14ac:dyDescent="0.25">
      <c r="C466" s="50" t="s">
        <v>243</v>
      </c>
      <c r="D466" s="10"/>
      <c r="E466" s="1"/>
    </row>
    <row r="467" spans="3:5" ht="60" x14ac:dyDescent="0.25">
      <c r="C467" s="50" t="s">
        <v>244</v>
      </c>
      <c r="D467" s="1"/>
      <c r="E467" s="10">
        <v>0</v>
      </c>
    </row>
    <row r="468" spans="3:5" ht="45" x14ac:dyDescent="0.25">
      <c r="C468" s="50" t="s">
        <v>295</v>
      </c>
      <c r="D468" s="10">
        <v>0</v>
      </c>
      <c r="E468" s="10"/>
    </row>
    <row r="469" spans="3:5" ht="30" x14ac:dyDescent="0.25">
      <c r="C469" s="51" t="s">
        <v>245</v>
      </c>
      <c r="D469" s="10">
        <v>0</v>
      </c>
      <c r="E469" s="1"/>
    </row>
    <row r="470" spans="3:5" ht="30" x14ac:dyDescent="0.25">
      <c r="C470" s="51" t="s">
        <v>125</v>
      </c>
      <c r="D470" s="10">
        <v>0</v>
      </c>
      <c r="E470" s="1"/>
    </row>
    <row r="471" spans="3:5" ht="45" x14ac:dyDescent="0.25">
      <c r="C471" s="51" t="s">
        <v>246</v>
      </c>
      <c r="D471" s="10">
        <v>0</v>
      </c>
      <c r="E471" s="1"/>
    </row>
    <row r="472" spans="3:5" ht="30" x14ac:dyDescent="0.25">
      <c r="C472" s="51" t="s">
        <v>247</v>
      </c>
      <c r="D472" s="10">
        <v>0</v>
      </c>
      <c r="E472" s="1"/>
    </row>
    <row r="473" spans="3:5" ht="30" x14ac:dyDescent="0.25">
      <c r="C473" s="53" t="s">
        <v>248</v>
      </c>
      <c r="D473" s="14"/>
      <c r="E473" s="54">
        <f>SUM(E463:E472)</f>
        <v>123605463.62</v>
      </c>
    </row>
    <row r="475" spans="3:5" x14ac:dyDescent="0.25">
      <c r="C475" t="s">
        <v>236</v>
      </c>
    </row>
    <row r="476" spans="3:5" x14ac:dyDescent="0.25">
      <c r="C476" t="s">
        <v>249</v>
      </c>
    </row>
    <row r="478" spans="3:5" ht="15.75" x14ac:dyDescent="0.25">
      <c r="C478" s="235" t="s">
        <v>237</v>
      </c>
      <c r="D478" s="235"/>
      <c r="E478" s="235"/>
    </row>
    <row r="479" spans="3:5" ht="15.75" x14ac:dyDescent="0.25">
      <c r="C479" s="236" t="s">
        <v>250</v>
      </c>
      <c r="D479" s="236"/>
      <c r="E479" s="236"/>
    </row>
    <row r="480" spans="3:5" x14ac:dyDescent="0.25">
      <c r="C480" s="232" t="s">
        <v>469</v>
      </c>
      <c r="D480" s="232"/>
      <c r="E480" s="232"/>
    </row>
    <row r="481" spans="3:5" x14ac:dyDescent="0.25">
      <c r="C481" s="232" t="s">
        <v>240</v>
      </c>
      <c r="D481" s="232"/>
      <c r="E481" s="232"/>
    </row>
    <row r="482" spans="3:5" x14ac:dyDescent="0.25">
      <c r="C482" s="234"/>
      <c r="D482" s="234"/>
      <c r="E482" s="234"/>
    </row>
    <row r="483" spans="3:5" x14ac:dyDescent="0.25">
      <c r="C483" s="19" t="s">
        <v>294</v>
      </c>
      <c r="D483" s="19"/>
      <c r="E483" s="82">
        <f>SUM(E517+E484-E495)</f>
        <v>114345952.73999999</v>
      </c>
    </row>
    <row r="484" spans="3:5" ht="45" x14ac:dyDescent="0.25">
      <c r="C484" s="83" t="s">
        <v>251</v>
      </c>
      <c r="D484" s="19"/>
      <c r="E484" s="82">
        <v>15255164.48</v>
      </c>
    </row>
    <row r="485" spans="3:5" ht="45" x14ac:dyDescent="0.25">
      <c r="C485" s="50" t="s">
        <v>317</v>
      </c>
      <c r="D485" s="10">
        <v>362989.66</v>
      </c>
      <c r="E485" s="16"/>
    </row>
    <row r="486" spans="3:5" ht="45" x14ac:dyDescent="0.25">
      <c r="C486" s="50" t="s">
        <v>425</v>
      </c>
      <c r="D486" s="10">
        <v>5899.76</v>
      </c>
      <c r="E486" s="16"/>
    </row>
    <row r="487" spans="3:5" ht="45" x14ac:dyDescent="0.25">
      <c r="C487" s="50" t="s">
        <v>426</v>
      </c>
      <c r="D487" s="10">
        <v>1988939</v>
      </c>
      <c r="E487" s="16"/>
    </row>
    <row r="488" spans="3:5" ht="45" x14ac:dyDescent="0.25">
      <c r="C488" s="50" t="s">
        <v>318</v>
      </c>
      <c r="D488" s="10">
        <v>275078.13</v>
      </c>
      <c r="E488" s="16"/>
    </row>
    <row r="489" spans="3:5" x14ac:dyDescent="0.25">
      <c r="C489" s="50" t="s">
        <v>68</v>
      </c>
      <c r="D489" s="10"/>
      <c r="E489" s="16"/>
    </row>
    <row r="490" spans="3:5" ht="30" x14ac:dyDescent="0.25">
      <c r="C490" s="50" t="s">
        <v>319</v>
      </c>
      <c r="D490" s="10"/>
      <c r="E490" s="16"/>
    </row>
    <row r="491" spans="3:5" ht="30" x14ac:dyDescent="0.25">
      <c r="C491" s="50" t="s">
        <v>320</v>
      </c>
      <c r="D491" s="10">
        <v>4075193.81</v>
      </c>
      <c r="E491" s="16"/>
    </row>
    <row r="492" spans="3:5" ht="45" x14ac:dyDescent="0.25">
      <c r="C492" s="50" t="s">
        <v>404</v>
      </c>
      <c r="D492" s="10">
        <v>6697718.2000000002</v>
      </c>
      <c r="E492" s="16"/>
    </row>
    <row r="493" spans="3:5" ht="45" x14ac:dyDescent="0.25">
      <c r="C493" s="50" t="s">
        <v>322</v>
      </c>
      <c r="D493" s="10"/>
      <c r="E493" s="16"/>
    </row>
    <row r="494" spans="3:5" ht="30" x14ac:dyDescent="0.25">
      <c r="C494" s="50" t="s">
        <v>321</v>
      </c>
      <c r="D494" s="10">
        <v>1849345.92</v>
      </c>
      <c r="E494" s="16"/>
    </row>
    <row r="495" spans="3:5" ht="45" x14ac:dyDescent="0.25">
      <c r="C495" s="83" t="s">
        <v>252</v>
      </c>
      <c r="D495" s="19"/>
      <c r="E495" s="82">
        <f>SUM(D496+D516)</f>
        <v>2909596.2</v>
      </c>
    </row>
    <row r="496" spans="3:5" ht="45" x14ac:dyDescent="0.25">
      <c r="C496" s="155" t="s">
        <v>470</v>
      </c>
      <c r="D496" s="156">
        <v>999943.04</v>
      </c>
      <c r="E496" s="82"/>
    </row>
    <row r="497" spans="3:5" x14ac:dyDescent="0.25">
      <c r="C497" s="50" t="s">
        <v>138</v>
      </c>
      <c r="D497" s="10"/>
      <c r="E497" s="16"/>
    </row>
    <row r="498" spans="3:5" ht="45" x14ac:dyDescent="0.25">
      <c r="C498" s="50" t="s">
        <v>278</v>
      </c>
      <c r="D498" s="10"/>
      <c r="E498" s="16"/>
    </row>
    <row r="499" spans="3:5" ht="30" x14ac:dyDescent="0.25">
      <c r="C499" s="50" t="s">
        <v>151</v>
      </c>
      <c r="D499" s="10"/>
      <c r="E499" s="16"/>
    </row>
    <row r="500" spans="3:5" ht="30" x14ac:dyDescent="0.25">
      <c r="C500" s="50" t="s">
        <v>279</v>
      </c>
      <c r="D500" s="10"/>
      <c r="E500" s="16"/>
    </row>
    <row r="501" spans="3:5" ht="30" x14ac:dyDescent="0.25">
      <c r="C501" s="50" t="s">
        <v>280</v>
      </c>
      <c r="D501" s="10"/>
      <c r="E501" s="16"/>
    </row>
    <row r="502" spans="3:5" ht="30" x14ac:dyDescent="0.25">
      <c r="C502" s="50" t="s">
        <v>281</v>
      </c>
      <c r="D502" s="10"/>
      <c r="E502" s="16"/>
    </row>
    <row r="503" spans="3:5" ht="45" x14ac:dyDescent="0.25">
      <c r="C503" s="50" t="s">
        <v>282</v>
      </c>
      <c r="D503" s="10"/>
      <c r="E503" s="16"/>
    </row>
    <row r="504" spans="3:5" x14ac:dyDescent="0.25">
      <c r="C504" s="50" t="s">
        <v>283</v>
      </c>
      <c r="D504" s="10"/>
      <c r="E504" s="16"/>
    </row>
    <row r="505" spans="3:5" ht="30" x14ac:dyDescent="0.25">
      <c r="C505" s="50" t="s">
        <v>284</v>
      </c>
      <c r="D505" s="10"/>
      <c r="E505" s="16"/>
    </row>
    <row r="506" spans="3:5" ht="30" x14ac:dyDescent="0.25">
      <c r="C506" s="50" t="s">
        <v>285</v>
      </c>
      <c r="D506" s="10"/>
      <c r="E506" s="16"/>
    </row>
    <row r="507" spans="3:5" ht="30" x14ac:dyDescent="0.25">
      <c r="C507" s="50" t="s">
        <v>286</v>
      </c>
      <c r="D507" s="10"/>
      <c r="E507" s="16"/>
    </row>
    <row r="508" spans="3:5" x14ac:dyDescent="0.25">
      <c r="C508" s="50" t="s">
        <v>287</v>
      </c>
      <c r="D508" s="10"/>
      <c r="E508" s="16"/>
    </row>
    <row r="509" spans="3:5" ht="30" x14ac:dyDescent="0.25">
      <c r="C509" s="50" t="s">
        <v>288</v>
      </c>
      <c r="D509" s="10"/>
      <c r="E509" s="16"/>
    </row>
    <row r="510" spans="3:5" ht="30" x14ac:dyDescent="0.25">
      <c r="C510" s="50" t="s">
        <v>289</v>
      </c>
      <c r="D510" s="10"/>
      <c r="E510" s="16"/>
    </row>
    <row r="511" spans="3:5" ht="45" x14ac:dyDescent="0.25">
      <c r="C511" s="50" t="s">
        <v>290</v>
      </c>
      <c r="D511" s="10"/>
      <c r="E511" s="16"/>
    </row>
    <row r="512" spans="3:5" ht="30" x14ac:dyDescent="0.25">
      <c r="C512" s="50" t="s">
        <v>291</v>
      </c>
      <c r="D512" s="10"/>
      <c r="E512" s="16"/>
    </row>
    <row r="513" spans="3:5" ht="45" x14ac:dyDescent="0.25">
      <c r="C513" s="50" t="s">
        <v>292</v>
      </c>
      <c r="D513" s="10"/>
      <c r="E513" s="16"/>
    </row>
    <row r="514" spans="3:5" ht="30" x14ac:dyDescent="0.25">
      <c r="C514" s="50" t="s">
        <v>293</v>
      </c>
      <c r="D514" s="10"/>
      <c r="E514" s="16"/>
    </row>
    <row r="515" spans="3:5" x14ac:dyDescent="0.25">
      <c r="C515" s="50" t="s">
        <v>340</v>
      </c>
      <c r="D515" s="10"/>
      <c r="E515" s="74"/>
    </row>
    <row r="516" spans="3:5" ht="45" x14ac:dyDescent="0.25">
      <c r="C516" s="50" t="s">
        <v>341</v>
      </c>
      <c r="D516" s="1">
        <v>1909653.16</v>
      </c>
      <c r="E516" s="16"/>
    </row>
    <row r="517" spans="3:5" x14ac:dyDescent="0.25">
      <c r="C517" s="26" t="s">
        <v>253</v>
      </c>
      <c r="D517" s="26"/>
      <c r="E517" s="27">
        <v>102000384.45999999</v>
      </c>
    </row>
    <row r="522" spans="3:5" ht="15.75" x14ac:dyDescent="0.25">
      <c r="C522" s="85" t="s">
        <v>348</v>
      </c>
      <c r="D522" s="86"/>
      <c r="E522" s="86"/>
    </row>
    <row r="523" spans="3:5" ht="15.75" x14ac:dyDescent="0.25">
      <c r="C523" s="86" t="s">
        <v>349</v>
      </c>
      <c r="D523" s="86"/>
      <c r="E523" s="86"/>
    </row>
    <row r="526" spans="3:5" x14ac:dyDescent="0.25">
      <c r="C526" s="153"/>
      <c r="D526" s="153"/>
      <c r="E526" s="153"/>
    </row>
    <row r="527" spans="3:5" x14ac:dyDescent="0.25">
      <c r="C527" s="191" t="s">
        <v>406</v>
      </c>
      <c r="D527" s="154" t="s">
        <v>405</v>
      </c>
      <c r="E527" s="154"/>
    </row>
    <row r="530" spans="2:5" x14ac:dyDescent="0.25">
      <c r="C530" s="191" t="s">
        <v>407</v>
      </c>
      <c r="D530" s="154" t="s">
        <v>408</v>
      </c>
      <c r="E530" s="154"/>
    </row>
    <row r="533" spans="2:5" x14ac:dyDescent="0.25">
      <c r="C533" s="111" t="s">
        <v>409</v>
      </c>
    </row>
    <row r="538" spans="2:5" x14ac:dyDescent="0.25">
      <c r="B538" t="s">
        <v>254</v>
      </c>
    </row>
    <row r="539" spans="2:5" x14ac:dyDescent="0.25">
      <c r="B539" t="s">
        <v>255</v>
      </c>
    </row>
    <row r="541" spans="2:5" x14ac:dyDescent="0.25">
      <c r="B541" s="15" t="s">
        <v>296</v>
      </c>
      <c r="C541" s="15"/>
      <c r="D541" s="15"/>
      <c r="E541" s="15"/>
    </row>
    <row r="543" spans="2:5" x14ac:dyDescent="0.25">
      <c r="B543" s="15" t="s">
        <v>297</v>
      </c>
    </row>
    <row r="544" spans="2:5" x14ac:dyDescent="0.25">
      <c r="B544" s="15"/>
    </row>
    <row r="545" spans="2:6" x14ac:dyDescent="0.25">
      <c r="B545" s="180" t="s">
        <v>15</v>
      </c>
      <c r="C545" s="168" t="s">
        <v>256</v>
      </c>
      <c r="D545" s="169" t="s">
        <v>473</v>
      </c>
      <c r="E545" s="167" t="s">
        <v>474</v>
      </c>
      <c r="F545" s="169" t="s">
        <v>257</v>
      </c>
    </row>
    <row r="546" spans="2:6" x14ac:dyDescent="0.25">
      <c r="B546" s="171" t="s">
        <v>346</v>
      </c>
      <c r="C546" s="171">
        <v>1753467</v>
      </c>
      <c r="D546" s="166">
        <v>3037014</v>
      </c>
      <c r="E546" s="172">
        <v>286000</v>
      </c>
      <c r="F546" s="166">
        <v>4504481</v>
      </c>
    </row>
    <row r="547" spans="2:6" x14ac:dyDescent="0.25">
      <c r="B547" s="105" t="s">
        <v>347</v>
      </c>
      <c r="C547" s="171">
        <v>1753467</v>
      </c>
      <c r="D547" s="166">
        <v>286000</v>
      </c>
      <c r="E547" s="172">
        <v>3037014</v>
      </c>
      <c r="F547" s="166">
        <v>4504481</v>
      </c>
    </row>
    <row r="548" spans="2:6" x14ac:dyDescent="0.25">
      <c r="B548" s="180" t="s">
        <v>39</v>
      </c>
      <c r="C548" s="170">
        <f>SUM(C546:C547)</f>
        <v>3506934</v>
      </c>
      <c r="D548" s="173">
        <f>SUM(D546:D547)</f>
        <v>3323014</v>
      </c>
      <c r="E548" s="175">
        <f>SUM(E546:E547)</f>
        <v>3323014</v>
      </c>
      <c r="F548" s="174">
        <f>SUM(F546:F547)</f>
        <v>9008962</v>
      </c>
    </row>
    <row r="549" spans="2:6" x14ac:dyDescent="0.25">
      <c r="B549" s="38"/>
      <c r="C549" s="38"/>
      <c r="D549" s="38"/>
      <c r="E549" s="38"/>
      <c r="F549" s="38"/>
    </row>
    <row r="550" spans="2:6" x14ac:dyDescent="0.25">
      <c r="B550" s="15" t="s">
        <v>300</v>
      </c>
    </row>
    <row r="551" spans="2:6" x14ac:dyDescent="0.25">
      <c r="B551" s="15"/>
    </row>
    <row r="552" spans="2:6" x14ac:dyDescent="0.25">
      <c r="B552" s="21" t="s">
        <v>475</v>
      </c>
      <c r="C552" s="21"/>
      <c r="D552" s="21"/>
      <c r="E552" s="21"/>
      <c r="F552" s="21"/>
    </row>
    <row r="554" spans="2:6" x14ac:dyDescent="0.25">
      <c r="B554" s="199" t="s">
        <v>300</v>
      </c>
      <c r="C554" s="199"/>
      <c r="D554" s="199"/>
      <c r="E554" s="199"/>
      <c r="F554" s="199"/>
    </row>
    <row r="555" spans="2:6" ht="15.75" x14ac:dyDescent="0.25">
      <c r="B555" s="188" t="s">
        <v>84</v>
      </c>
      <c r="C555" s="188" t="s">
        <v>301</v>
      </c>
      <c r="D555" s="188" t="s">
        <v>298</v>
      </c>
      <c r="E555" s="188" t="s">
        <v>299</v>
      </c>
      <c r="F555" s="188" t="s">
        <v>302</v>
      </c>
    </row>
    <row r="556" spans="2:6" ht="15.75" x14ac:dyDescent="0.25">
      <c r="B556" s="69" t="s">
        <v>303</v>
      </c>
      <c r="C556" s="68"/>
      <c r="D556" s="68"/>
      <c r="E556" s="68"/>
      <c r="F556" s="68"/>
    </row>
    <row r="557" spans="2:6" x14ac:dyDescent="0.25">
      <c r="B557" s="41" t="s">
        <v>304</v>
      </c>
      <c r="C557" s="108">
        <v>0</v>
      </c>
      <c r="D557" s="108">
        <v>101578690.08</v>
      </c>
      <c r="E557" s="10">
        <v>0</v>
      </c>
      <c r="F557" s="10">
        <v>101578690.08</v>
      </c>
    </row>
    <row r="558" spans="2:6" x14ac:dyDescent="0.25">
      <c r="B558" s="41" t="s">
        <v>305</v>
      </c>
      <c r="C558" s="108">
        <v>0</v>
      </c>
      <c r="D558" s="10">
        <v>123605463.62</v>
      </c>
      <c r="E558" s="10">
        <v>0</v>
      </c>
      <c r="F558" s="10">
        <v>-22026773.539999999</v>
      </c>
    </row>
    <row r="559" spans="2:6" x14ac:dyDescent="0.25">
      <c r="B559" s="57" t="s">
        <v>306</v>
      </c>
      <c r="C559" s="108">
        <v>0</v>
      </c>
      <c r="D559" s="10">
        <v>0</v>
      </c>
      <c r="E559" s="10">
        <v>0</v>
      </c>
      <c r="F559" s="10">
        <v>0</v>
      </c>
    </row>
    <row r="560" spans="2:6" x14ac:dyDescent="0.25">
      <c r="B560" s="57" t="s">
        <v>307</v>
      </c>
      <c r="C560" s="108">
        <v>0</v>
      </c>
      <c r="D560" s="10">
        <v>123605463.62</v>
      </c>
      <c r="E560" s="10">
        <v>123605463.62</v>
      </c>
      <c r="F560" s="10">
        <v>0</v>
      </c>
    </row>
    <row r="561" spans="2:6" x14ac:dyDescent="0.25">
      <c r="B561" s="57" t="s">
        <v>308</v>
      </c>
      <c r="C561" s="108">
        <v>0</v>
      </c>
      <c r="D561" s="10">
        <v>0</v>
      </c>
      <c r="E561" s="10">
        <v>123605463.62</v>
      </c>
      <c r="F561" s="10">
        <v>123605463.62</v>
      </c>
    </row>
    <row r="562" spans="2:6" ht="15.75" x14ac:dyDescent="0.25">
      <c r="B562" s="70" t="s">
        <v>309</v>
      </c>
      <c r="C562" s="108">
        <v>0</v>
      </c>
      <c r="D562" s="10">
        <v>0</v>
      </c>
      <c r="E562" s="10">
        <v>0</v>
      </c>
      <c r="F562" s="10">
        <v>0</v>
      </c>
    </row>
    <row r="563" spans="2:6" x14ac:dyDescent="0.25">
      <c r="B563" s="1" t="s">
        <v>310</v>
      </c>
      <c r="C563" s="108">
        <v>0</v>
      </c>
      <c r="D563" s="10">
        <v>0</v>
      </c>
      <c r="E563" s="109">
        <v>104626310.87</v>
      </c>
      <c r="F563" s="109">
        <v>104626310.87</v>
      </c>
    </row>
    <row r="564" spans="2:6" x14ac:dyDescent="0.25">
      <c r="B564" s="1" t="s">
        <v>311</v>
      </c>
      <c r="C564" s="108">
        <v>0</v>
      </c>
      <c r="D564" s="109">
        <v>211335590.38999999</v>
      </c>
      <c r="E564" s="109">
        <v>192179706.15000001</v>
      </c>
      <c r="F564" s="109">
        <v>19155884.239999998</v>
      </c>
    </row>
    <row r="565" spans="2:6" ht="105" x14ac:dyDescent="0.25">
      <c r="B565" s="50" t="s">
        <v>312</v>
      </c>
      <c r="C565" s="108">
        <v>0</v>
      </c>
      <c r="D565" s="109">
        <v>74640679.629999995</v>
      </c>
      <c r="E565" s="109">
        <v>106709279.52</v>
      </c>
      <c r="F565" s="109">
        <v>32068599.890000001</v>
      </c>
    </row>
    <row r="566" spans="2:6" ht="90" x14ac:dyDescent="0.25">
      <c r="B566" s="50" t="s">
        <v>313</v>
      </c>
      <c r="C566" s="108">
        <v>0</v>
      </c>
      <c r="D566" s="109">
        <v>117539026.52</v>
      </c>
      <c r="E566" s="109">
        <v>114345952.73999999</v>
      </c>
      <c r="F566" s="109">
        <v>3193073.78</v>
      </c>
    </row>
    <row r="567" spans="2:6" x14ac:dyDescent="0.25">
      <c r="B567" s="1" t="s">
        <v>314</v>
      </c>
      <c r="C567" s="108">
        <v>0</v>
      </c>
      <c r="D567" s="109">
        <v>114345952.73999999</v>
      </c>
      <c r="E567" s="109">
        <v>114345952.73999999</v>
      </c>
      <c r="F567" s="10">
        <v>0</v>
      </c>
    </row>
    <row r="568" spans="2:6" x14ac:dyDescent="0.25">
      <c r="B568" s="1" t="s">
        <v>315</v>
      </c>
      <c r="C568" s="108">
        <v>0</v>
      </c>
      <c r="D568" s="109">
        <v>114345952.73999999</v>
      </c>
      <c r="E568" s="109">
        <v>112773571</v>
      </c>
      <c r="F568" s="109">
        <v>1572381.74</v>
      </c>
    </row>
    <row r="569" spans="2:6" x14ac:dyDescent="0.25">
      <c r="B569" s="1" t="s">
        <v>316</v>
      </c>
      <c r="C569" s="108">
        <v>0</v>
      </c>
      <c r="D569" s="109">
        <v>112773571</v>
      </c>
      <c r="E569" s="10"/>
      <c r="F569" s="109">
        <v>112773571</v>
      </c>
    </row>
    <row r="570" spans="2:6" x14ac:dyDescent="0.25">
      <c r="C570" s="110"/>
      <c r="D570" s="110"/>
    </row>
    <row r="572" spans="2:6" ht="15.75" x14ac:dyDescent="0.25">
      <c r="B572" s="238" t="s">
        <v>348</v>
      </c>
      <c r="C572" s="238"/>
      <c r="D572" s="238"/>
      <c r="E572" s="238"/>
      <c r="F572" s="238"/>
    </row>
    <row r="573" spans="2:6" ht="15.75" x14ac:dyDescent="0.25">
      <c r="B573" s="239" t="s">
        <v>349</v>
      </c>
      <c r="C573" s="239"/>
      <c r="D573" s="239"/>
      <c r="E573" s="239"/>
      <c r="F573" s="239"/>
    </row>
    <row r="576" spans="2:6" x14ac:dyDescent="0.25">
      <c r="B576" s="237" t="s">
        <v>350</v>
      </c>
      <c r="C576" s="237"/>
      <c r="D576" s="237" t="s">
        <v>405</v>
      </c>
      <c r="E576" s="237"/>
      <c r="F576" s="237"/>
    </row>
    <row r="579" spans="2:6" x14ac:dyDescent="0.25">
      <c r="B579" s="237" t="s">
        <v>407</v>
      </c>
      <c r="C579" s="237"/>
      <c r="D579" s="237" t="s">
        <v>408</v>
      </c>
      <c r="E579" s="237"/>
      <c r="F579" s="237"/>
    </row>
    <row r="581" spans="2:6" x14ac:dyDescent="0.25">
      <c r="C581" s="65"/>
      <c r="D581" s="65"/>
      <c r="E581" s="65"/>
    </row>
    <row r="582" spans="2:6" x14ac:dyDescent="0.25">
      <c r="B582" s="237" t="s">
        <v>409</v>
      </c>
      <c r="C582" s="237"/>
      <c r="D582" s="64"/>
      <c r="E582" s="64"/>
    </row>
    <row r="585" spans="2:6" x14ac:dyDescent="0.25">
      <c r="B585" s="240" t="s">
        <v>16</v>
      </c>
      <c r="C585" s="241"/>
      <c r="D585" s="241"/>
      <c r="E585" s="241"/>
    </row>
    <row r="586" spans="2:6" x14ac:dyDescent="0.25">
      <c r="B586" s="19" t="s">
        <v>114</v>
      </c>
      <c r="E586" s="42">
        <f>E587+E588+E589</f>
        <v>13258459.51</v>
      </c>
    </row>
    <row r="587" spans="2:6" x14ac:dyDescent="0.25">
      <c r="B587" s="1" t="s">
        <v>115</v>
      </c>
      <c r="E587" s="10">
        <v>11286861.07</v>
      </c>
    </row>
    <row r="588" spans="2:6" x14ac:dyDescent="0.25">
      <c r="B588" s="1" t="s">
        <v>116</v>
      </c>
      <c r="E588" s="10">
        <v>1659774.1</v>
      </c>
    </row>
    <row r="589" spans="2:6" x14ac:dyDescent="0.25">
      <c r="B589" s="1" t="s">
        <v>117</v>
      </c>
      <c r="E589" s="10">
        <v>311824.34000000003</v>
      </c>
    </row>
    <row r="590" spans="2:6" x14ac:dyDescent="0.25">
      <c r="B590" s="19" t="s">
        <v>343</v>
      </c>
      <c r="E590" s="42">
        <f>SUM(E591)</f>
        <v>88880</v>
      </c>
    </row>
    <row r="591" spans="2:6" x14ac:dyDescent="0.25">
      <c r="B591" s="1" t="s">
        <v>343</v>
      </c>
      <c r="E591" s="10">
        <v>88880</v>
      </c>
    </row>
    <row r="592" spans="2:6" x14ac:dyDescent="0.25">
      <c r="B592" s="19" t="s">
        <v>118</v>
      </c>
      <c r="E592" s="44">
        <f>SUM(E593:E595)</f>
        <v>14126223.59</v>
      </c>
    </row>
    <row r="593" spans="2:5" x14ac:dyDescent="0.25">
      <c r="B593" s="1" t="s">
        <v>119</v>
      </c>
      <c r="E593" s="10">
        <v>12685761.42</v>
      </c>
    </row>
    <row r="594" spans="2:5" x14ac:dyDescent="0.25">
      <c r="B594" s="1" t="s">
        <v>120</v>
      </c>
      <c r="E594" s="10">
        <v>11600.67</v>
      </c>
    </row>
    <row r="595" spans="2:5" x14ac:dyDescent="0.25">
      <c r="B595" s="1" t="s">
        <v>121</v>
      </c>
      <c r="E595" s="10">
        <v>1428861.5</v>
      </c>
    </row>
    <row r="596" spans="2:5" x14ac:dyDescent="0.25">
      <c r="B596" s="45" t="s">
        <v>122</v>
      </c>
      <c r="E596" s="46">
        <f>SUM(E597:E598)</f>
        <v>9995.5300000000007</v>
      </c>
    </row>
    <row r="597" spans="2:5" x14ac:dyDescent="0.25">
      <c r="B597" s="1" t="s">
        <v>123</v>
      </c>
      <c r="E597" s="10">
        <v>0</v>
      </c>
    </row>
    <row r="598" spans="2:5" x14ac:dyDescent="0.25">
      <c r="B598" s="1" t="s">
        <v>124</v>
      </c>
      <c r="E598" s="10">
        <v>9995.5300000000007</v>
      </c>
    </row>
    <row r="599" spans="2:5" x14ac:dyDescent="0.25">
      <c r="B599" s="19" t="s">
        <v>125</v>
      </c>
      <c r="E599" s="44">
        <f>SUM(E600)</f>
        <v>1186217.08</v>
      </c>
    </row>
    <row r="600" spans="2:5" x14ac:dyDescent="0.25">
      <c r="B600" s="1" t="s">
        <v>126</v>
      </c>
      <c r="E600" s="10">
        <v>1186217.08</v>
      </c>
    </row>
    <row r="601" spans="2:5" x14ac:dyDescent="0.25">
      <c r="B601" s="19" t="s">
        <v>127</v>
      </c>
      <c r="E601" s="82">
        <f>SUM(E602:E603)</f>
        <v>94935687.909999996</v>
      </c>
    </row>
    <row r="602" spans="2:5" x14ac:dyDescent="0.25">
      <c r="B602" s="1" t="s">
        <v>128</v>
      </c>
      <c r="E602" s="10">
        <v>78615273.310000002</v>
      </c>
    </row>
    <row r="603" spans="2:5" x14ac:dyDescent="0.25">
      <c r="B603" s="41" t="s">
        <v>129</v>
      </c>
      <c r="E603" s="10">
        <v>16320414.6</v>
      </c>
    </row>
    <row r="604" spans="2:5" x14ac:dyDescent="0.25">
      <c r="B604" s="183" t="s">
        <v>39</v>
      </c>
      <c r="E604" s="27">
        <f>SUM(E601+E599+E596+E592+E586+E590)</f>
        <v>123605463.62</v>
      </c>
    </row>
  </sheetData>
  <mergeCells count="121">
    <mergeCell ref="B2:H2"/>
    <mergeCell ref="B1:H1"/>
    <mergeCell ref="B582:C582"/>
    <mergeCell ref="B585:E585"/>
    <mergeCell ref="B572:F572"/>
    <mergeCell ref="B573:F573"/>
    <mergeCell ref="B576:C576"/>
    <mergeCell ref="D576:F576"/>
    <mergeCell ref="B579:C579"/>
    <mergeCell ref="D579:F579"/>
    <mergeCell ref="C478:E478"/>
    <mergeCell ref="C479:E479"/>
    <mergeCell ref="C480:E480"/>
    <mergeCell ref="C481:E481"/>
    <mergeCell ref="C482:E482"/>
    <mergeCell ref="B554:F554"/>
    <mergeCell ref="B399:E399"/>
    <mergeCell ref="C417:E417"/>
    <mergeCell ref="C458:E458"/>
    <mergeCell ref="C459:E459"/>
    <mergeCell ref="C460:E460"/>
    <mergeCell ref="C461:E461"/>
    <mergeCell ref="C462:E462"/>
    <mergeCell ref="C374:D374"/>
    <mergeCell ref="C375:D375"/>
    <mergeCell ref="C377:D377"/>
    <mergeCell ref="C378:D378"/>
    <mergeCell ref="B351:F351"/>
    <mergeCell ref="C372:D372"/>
    <mergeCell ref="C373:D373"/>
    <mergeCell ref="C319:D319"/>
    <mergeCell ref="C320:D320"/>
    <mergeCell ref="C321:D321"/>
    <mergeCell ref="C322:D322"/>
    <mergeCell ref="B324:F324"/>
    <mergeCell ref="B326:F326"/>
    <mergeCell ref="C295:D295"/>
    <mergeCell ref="C296:D296"/>
    <mergeCell ref="C297:D297"/>
    <mergeCell ref="C298:D298"/>
    <mergeCell ref="C299:D299"/>
    <mergeCell ref="C300:D300"/>
    <mergeCell ref="B336:F336"/>
    <mergeCell ref="C340:F340"/>
    <mergeCell ref="C343:F343"/>
    <mergeCell ref="C288:D288"/>
    <mergeCell ref="B327:F327"/>
    <mergeCell ref="B335:F335"/>
    <mergeCell ref="C315:D315"/>
    <mergeCell ref="C316:D316"/>
    <mergeCell ref="C317:D317"/>
    <mergeCell ref="C318:D318"/>
    <mergeCell ref="C313:D313"/>
    <mergeCell ref="C314:D314"/>
    <mergeCell ref="C303:D303"/>
    <mergeCell ref="C304:D304"/>
    <mergeCell ref="C305:D305"/>
    <mergeCell ref="C306:D306"/>
    <mergeCell ref="C301:D301"/>
    <mergeCell ref="C302:D302"/>
    <mergeCell ref="C291:D291"/>
    <mergeCell ref="C292:D292"/>
    <mergeCell ref="C293:D293"/>
    <mergeCell ref="C307:D307"/>
    <mergeCell ref="C308:D308"/>
    <mergeCell ref="C309:D309"/>
    <mergeCell ref="C310:D310"/>
    <mergeCell ref="C311:D311"/>
    <mergeCell ref="C312:D312"/>
    <mergeCell ref="C294:D294"/>
    <mergeCell ref="C289:D289"/>
    <mergeCell ref="C290:D290"/>
    <mergeCell ref="B179:F179"/>
    <mergeCell ref="C183:F183"/>
    <mergeCell ref="C186:F186"/>
    <mergeCell ref="B105:E105"/>
    <mergeCell ref="B106:E106"/>
    <mergeCell ref="B107:E107"/>
    <mergeCell ref="B108:E108"/>
    <mergeCell ref="B109:E109"/>
    <mergeCell ref="B110:E110"/>
    <mergeCell ref="B113:E113"/>
    <mergeCell ref="B114:E114"/>
    <mergeCell ref="B177:F177"/>
    <mergeCell ref="B178:F178"/>
    <mergeCell ref="B111:E111"/>
    <mergeCell ref="B112:E112"/>
    <mergeCell ref="B239:F239"/>
    <mergeCell ref="C276:D276"/>
    <mergeCell ref="C277:D277"/>
    <mergeCell ref="C278:D278"/>
    <mergeCell ref="C279:D279"/>
    <mergeCell ref="C285:D285"/>
    <mergeCell ref="B82:D82"/>
    <mergeCell ref="E29:F29"/>
    <mergeCell ref="E30:F30"/>
    <mergeCell ref="E46:F46"/>
    <mergeCell ref="E22:F22"/>
    <mergeCell ref="E23:F23"/>
    <mergeCell ref="E24:F24"/>
    <mergeCell ref="E25:F25"/>
    <mergeCell ref="E26:F26"/>
    <mergeCell ref="E27:F2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A4:H4"/>
    <mergeCell ref="A5:H5"/>
    <mergeCell ref="A6:H6"/>
    <mergeCell ref="E19:F19"/>
    <mergeCell ref="E20:F20"/>
    <mergeCell ref="E21:F21"/>
    <mergeCell ref="C66:D66"/>
    <mergeCell ref="B80:D80"/>
    <mergeCell ref="B81:D8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ESF01</vt:lpstr>
      <vt:lpstr>ESF02</vt:lpstr>
      <vt:lpstr>ESF08</vt:lpstr>
      <vt:lpstr>EA01</vt:lpstr>
      <vt:lpstr>EVHP01</vt:lpstr>
      <vt:lpstr>EFE 01</vt:lpstr>
      <vt:lpstr>II notas de memoria </vt:lpstr>
      <vt:lpstr>notas adm punto 10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Mariano</cp:lastModifiedBy>
  <cp:lastPrinted>2017-01-30T23:47:39Z</cp:lastPrinted>
  <dcterms:created xsi:type="dcterms:W3CDTF">2015-10-23T20:47:47Z</dcterms:created>
  <dcterms:modified xsi:type="dcterms:W3CDTF">2017-07-07T16:51:27Z</dcterms:modified>
</cp:coreProperties>
</file>