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
    </mc:Choice>
  </mc:AlternateContent>
  <bookViews>
    <workbookView xWindow="0" yWindow="45" windowWidth="15315" windowHeight="7995"/>
  </bookViews>
  <sheets>
    <sheet name="gasto administrativo" sheetId="5" r:id="rId1"/>
    <sheet name="PROGRAMAS Y METAS 1" sheetId="4" r:id="rId2"/>
    <sheet name="SEGURIDAD" sheetId="1" r:id="rId3"/>
    <sheet name="RESULTADO DE LAS EVALUACIONES" sheetId="2" r:id="rId4"/>
    <sheet name="Hoja1" sheetId="3" r:id="rId5"/>
  </sheets>
  <calcPr calcId="152511"/>
</workbook>
</file>

<file path=xl/calcChain.xml><?xml version="1.0" encoding="utf-8"?>
<calcChain xmlns="http://schemas.openxmlformats.org/spreadsheetml/2006/main">
  <c r="V125" i="5" l="1"/>
  <c r="V124" i="5"/>
  <c r="V123" i="5"/>
  <c r="V122" i="5"/>
  <c r="V121" i="5"/>
  <c r="V120" i="5"/>
  <c r="V119" i="5"/>
  <c r="V118" i="5"/>
  <c r="V117" i="5"/>
  <c r="V116" i="5"/>
  <c r="V115" i="5"/>
  <c r="V114" i="5"/>
  <c r="V113" i="5"/>
  <c r="V112" i="5"/>
  <c r="V111" i="5"/>
  <c r="V110" i="5"/>
  <c r="V109" i="5"/>
  <c r="Q142" i="5"/>
  <c r="M142" i="5"/>
  <c r="J142" i="5"/>
  <c r="I142" i="5"/>
  <c r="H142" i="5"/>
  <c r="G142" i="5"/>
  <c r="F142" i="5"/>
  <c r="W46" i="5"/>
  <c r="W44" i="5"/>
  <c r="T46" i="5"/>
  <c r="T44" i="5"/>
  <c r="V179" i="4"/>
  <c r="Q63" i="4"/>
  <c r="Q61" i="4"/>
  <c r="Q50" i="4"/>
  <c r="Q48" i="4"/>
  <c r="V142" i="5" l="1"/>
  <c r="Q89" i="1"/>
  <c r="Q87" i="1"/>
  <c r="V172" i="1"/>
  <c r="Q50" i="1"/>
  <c r="Q48" i="1"/>
  <c r="Z48" i="1" s="1"/>
  <c r="V173" i="1"/>
  <c r="Z89" i="1"/>
  <c r="Z115" i="1"/>
  <c r="Z113" i="1"/>
  <c r="Q111" i="1"/>
  <c r="N111" i="1"/>
  <c r="L111" i="1"/>
  <c r="Q109" i="1"/>
  <c r="N109" i="1"/>
  <c r="L109" i="1"/>
  <c r="Z102" i="1"/>
  <c r="Z100" i="1"/>
  <c r="Q98" i="1"/>
  <c r="N98" i="1"/>
  <c r="L98" i="1"/>
  <c r="Q96" i="1"/>
  <c r="N96" i="1"/>
  <c r="L96" i="1"/>
  <c r="V176" i="4"/>
  <c r="Z48" i="4"/>
  <c r="V178" i="4"/>
  <c r="V177" i="4"/>
  <c r="Z76" i="4"/>
  <c r="N70" i="4"/>
  <c r="F162" i="5"/>
  <c r="G162" i="5" s="1"/>
  <c r="F161" i="5"/>
  <c r="G161" i="5" s="1"/>
  <c r="Z63" i="5"/>
  <c r="Z61" i="5"/>
  <c r="Q59" i="5"/>
  <c r="N59" i="5"/>
  <c r="L59" i="5"/>
  <c r="P58" i="5"/>
  <c r="Q57" i="5"/>
  <c r="P57" i="5"/>
  <c r="N57" i="5" s="1"/>
  <c r="Z50" i="5"/>
  <c r="Z48" i="5"/>
  <c r="Q46" i="5"/>
  <c r="N46" i="5"/>
  <c r="L46" i="5"/>
  <c r="J45" i="5"/>
  <c r="Q44" i="5"/>
  <c r="N44" i="5"/>
  <c r="Q20" i="5"/>
  <c r="Z119" i="4"/>
  <c r="Z117" i="4"/>
  <c r="Q115" i="4"/>
  <c r="N115" i="4"/>
  <c r="L115" i="4"/>
  <c r="Q113" i="4"/>
  <c r="N113" i="4"/>
  <c r="L113" i="4"/>
  <c r="Z104" i="4"/>
  <c r="Z102" i="4"/>
  <c r="Q100" i="4"/>
  <c r="N100" i="4"/>
  <c r="L100" i="4"/>
  <c r="Q98" i="4"/>
  <c r="N98" i="4"/>
  <c r="L98" i="4"/>
  <c r="Z89" i="4"/>
  <c r="Z87" i="4"/>
  <c r="Q85" i="4"/>
  <c r="N85" i="4"/>
  <c r="L85" i="4"/>
  <c r="Q83" i="4"/>
  <c r="N83" i="4"/>
  <c r="L83" i="4"/>
  <c r="Z74" i="4"/>
  <c r="Q72" i="4"/>
  <c r="N72" i="4"/>
  <c r="L72" i="4"/>
  <c r="Q70" i="4"/>
  <c r="L70" i="4"/>
  <c r="Z63" i="4"/>
  <c r="Z61" i="4"/>
  <c r="J60" i="4"/>
  <c r="Q59" i="4"/>
  <c r="N59" i="4"/>
  <c r="J59" i="4"/>
  <c r="P58" i="4"/>
  <c r="J58" i="4" s="1"/>
  <c r="Q57" i="4"/>
  <c r="P57" i="4"/>
  <c r="N57" i="4" s="1"/>
  <c r="Z50" i="4"/>
  <c r="Q46" i="4"/>
  <c r="N46" i="4"/>
  <c r="L46" i="4"/>
  <c r="J45" i="4"/>
  <c r="Q44" i="4"/>
  <c r="N44" i="4"/>
  <c r="J44" i="4"/>
  <c r="Q20" i="4"/>
  <c r="Z87" i="1"/>
  <c r="Q85" i="1"/>
  <c r="N85" i="1"/>
  <c r="L85" i="1"/>
  <c r="Q83" i="1"/>
  <c r="N83" i="1"/>
  <c r="L83" i="1"/>
  <c r="N70" i="1"/>
  <c r="Z76" i="1"/>
  <c r="Z74" i="1"/>
  <c r="Q72" i="1"/>
  <c r="N72" i="1"/>
  <c r="L72" i="1"/>
  <c r="Q70" i="1"/>
  <c r="L70" i="1"/>
  <c r="Q20" i="1"/>
  <c r="Z63" i="1"/>
  <c r="Z61" i="1"/>
  <c r="Z50" i="1"/>
  <c r="L57" i="5" l="1"/>
  <c r="L44" i="5"/>
  <c r="L44" i="4"/>
  <c r="L59" i="4"/>
  <c r="J57" i="4"/>
  <c r="L57" i="4" s="1"/>
  <c r="Q59" i="1"/>
  <c r="N59" i="1"/>
  <c r="Q57" i="1"/>
  <c r="Q46" i="1"/>
  <c r="Q44" i="1"/>
  <c r="N46" i="1"/>
  <c r="N44" i="1"/>
  <c r="L57" i="1" l="1"/>
  <c r="L59" i="1"/>
  <c r="N57" i="1"/>
  <c r="L44" i="1"/>
  <c r="L46" i="1"/>
</calcChain>
</file>

<file path=xl/sharedStrings.xml><?xml version="1.0" encoding="utf-8"?>
<sst xmlns="http://schemas.openxmlformats.org/spreadsheetml/2006/main" count="1221" uniqueCount="330">
  <si>
    <t>Glosario</t>
  </si>
  <si>
    <t>Inicio</t>
  </si>
  <si>
    <t>Nombre del Subprograma:</t>
  </si>
  <si>
    <t>Descripción                                            (Que comprende):</t>
  </si>
  <si>
    <t>Unidad Responsable:</t>
  </si>
  <si>
    <r>
      <t>Dependencias o Unidades Participantes (Si aplica)</t>
    </r>
    <r>
      <rPr>
        <b/>
        <sz val="10"/>
        <rFont val="Arial"/>
        <family val="2"/>
      </rPr>
      <t xml:space="preserve">
</t>
    </r>
    <r>
      <rPr>
        <sz val="10"/>
        <rFont val="Arial"/>
        <family val="2"/>
      </rPr>
      <t xml:space="preserve">
</t>
    </r>
  </si>
  <si>
    <t>Importe en pesos de la inversión (para proyectos)</t>
  </si>
  <si>
    <t>Importe en total del costo del 
Sub-Programa:</t>
  </si>
  <si>
    <t>EJE Rector del PMD:</t>
  </si>
  <si>
    <t>Objetivos Estratégicos que Impacta</t>
  </si>
  <si>
    <t>Clasificación Programática</t>
  </si>
  <si>
    <t>Clasificación Funcional del Gasto</t>
  </si>
  <si>
    <t>Finalidad</t>
  </si>
  <si>
    <t>Función</t>
  </si>
  <si>
    <t>Sub Función</t>
  </si>
  <si>
    <t>Población Objetivo</t>
  </si>
  <si>
    <t>Tipo de Población Objetivo</t>
  </si>
  <si>
    <t xml:space="preserve">Interna: </t>
  </si>
  <si>
    <t xml:space="preserve">Meta: </t>
  </si>
  <si>
    <t xml:space="preserve">Nota: </t>
  </si>
  <si>
    <t>FIN Y PROPOSITO</t>
  </si>
  <si>
    <t>FIN: (Objetivo General)</t>
  </si>
  <si>
    <t>PROPÓSITO:</t>
  </si>
  <si>
    <t>INDICADORES Y METAS ASOCIADOS CON EL PROPÓSITO (Impacto, Eficiencia y Eficacia)</t>
  </si>
  <si>
    <t>Primer Trimestre</t>
  </si>
  <si>
    <t>Segundo Trimestre</t>
  </si>
  <si>
    <t>Tercer Trimestre</t>
  </si>
  <si>
    <t>Cuarto Trimestre</t>
  </si>
  <si>
    <t>Total</t>
  </si>
  <si>
    <t>INDICADOR</t>
  </si>
  <si>
    <t>Unidad de Medida</t>
  </si>
  <si>
    <t>V1:</t>
  </si>
  <si>
    <t xml:space="preserve">V2: </t>
  </si>
  <si>
    <t xml:space="preserve">Real </t>
  </si>
  <si>
    <t>RELACION DE COMPONENTES O PRODUCTOS GENERALES</t>
  </si>
  <si>
    <t>RELACION DE ACTIVIDADES POR COMPONENTE</t>
  </si>
  <si>
    <t>ENTREGABLES 
(numeración correlacionada con los Componentes)</t>
  </si>
  <si>
    <t>ACTIVIDADES (numeración correlacionada con los entregables)</t>
  </si>
  <si>
    <t>Fecha de Inicio de la Actividad</t>
  </si>
  <si>
    <t>Fecha de Término de la Actividad</t>
  </si>
  <si>
    <t xml:space="preserve">Condiciones Administrativas No Controlables </t>
  </si>
  <si>
    <t>Observaciones</t>
  </si>
  <si>
    <t xml:space="preserve">Condiciones Operativas No Controlables </t>
  </si>
  <si>
    <t xml:space="preserve">Responsable del Programa o Proyecto: </t>
  </si>
  <si>
    <t>Nombre:</t>
  </si>
  <si>
    <t>Cargo:</t>
  </si>
  <si>
    <t>Departamento:</t>
  </si>
  <si>
    <t xml:space="preserve">                          RELACIÓN DE LA DISTRIBUCIÓN DE LOS COSTOS DEL SUB-PROGRAMA POR DEPENDENCIAS INVOLUCRADAS</t>
  </si>
  <si>
    <t>DEPENDENCIA</t>
  </si>
  <si>
    <t>Nota: El formato puede ser modificado para agregar indicadores de nivel propósito</t>
  </si>
  <si>
    <t>El formato puede ser modificado para agregar componentes y/o actividades</t>
  </si>
  <si>
    <t>Municipio de Muzquiz, Coahuila.</t>
  </si>
  <si>
    <t>Programa: Imagen Urbana e Infraestructura urbana</t>
  </si>
  <si>
    <t>Subprograma: IMAGEN URBANA E INFRAESTRUCTURA URBANA</t>
  </si>
  <si>
    <t>Periodo  (2do Trimestre):  2016</t>
  </si>
  <si>
    <t>IMAGEN URBANA E INFRAESTRUCTURA URBANA</t>
  </si>
  <si>
    <t>OBRAS PUBLICAS</t>
  </si>
  <si>
    <t>UM</t>
  </si>
  <si>
    <t>PORCENTAJE</t>
  </si>
  <si>
    <t>VARIABLES</t>
  </si>
  <si>
    <t>FORMULA DE CALCULO</t>
  </si>
  <si>
    <t>2</t>
  </si>
  <si>
    <t>2.2.2. DESARROLLO COMUNITARIO</t>
  </si>
  <si>
    <t>EJE 2 DESARROLLO SOCIAL</t>
  </si>
  <si>
    <t>V1</t>
  </si>
  <si>
    <t>VARIACION PORCENTUAL DE LOS INDICES DE SATISFACCION</t>
  </si>
  <si>
    <t>V2</t>
  </si>
  <si>
    <t>POBLACION GENERAL DEL MUNICIPIO DE MUZQUIZ</t>
  </si>
  <si>
    <r>
      <t xml:space="preserve">Externa:  </t>
    </r>
    <r>
      <rPr>
        <b/>
        <sz val="10"/>
        <rFont val="Arial"/>
        <family val="2"/>
      </rPr>
      <t xml:space="preserve">   X</t>
    </r>
  </si>
  <si>
    <t>QUE LOS HABITANTES DEL MUNICIPIO DE MUZQUIZ, CUENTES CON SERVICIOS PRIMARIOS DE PRIMER NIVEL, ASI COMO ESPACIOS PUBLICOS ADECUADOS PARA SUS FAMILIAS.</t>
  </si>
  <si>
    <t>NUMERO DE REPORTES DE ATENCION CIUDADANA AÑO ACTUAL</t>
  </si>
  <si>
    <t>NRAC AA</t>
  </si>
  <si>
    <t>NRAC AP</t>
  </si>
  <si>
    <t>NUMERO DE REPORTES DE ATENCION CIUDADANA AÑO PASADO</t>
  </si>
  <si>
    <t>((NRAC AA-NRAC AP)/NRAC AP)*100</t>
  </si>
  <si>
    <t>REPORTES CIUDADANOS</t>
  </si>
  <si>
    <t xml:space="preserve"> </t>
  </si>
  <si>
    <t>PROGRAMADO</t>
  </si>
  <si>
    <t>REALIZADO</t>
  </si>
  <si>
    <t>PRESUPUESTO</t>
  </si>
  <si>
    <t>EJERCIDO</t>
  </si>
  <si>
    <t>Avance del Indicador Acumulado</t>
  </si>
  <si>
    <t>V2:</t>
  </si>
  <si>
    <t>V</t>
  </si>
  <si>
    <t>Indicador</t>
  </si>
  <si>
    <t>Valores</t>
  </si>
  <si>
    <t>Variables Acumuladas</t>
  </si>
  <si>
    <t>viajes diarios recoleccion</t>
  </si>
  <si>
    <t>diarios</t>
  </si>
  <si>
    <t>semanales</t>
  </si>
  <si>
    <t>año</t>
  </si>
  <si>
    <t>COMPONENTE 1: RECOLECCION DE BASURA          Unidad Ejecutora: Obras Publicas      Otras Unidades Involucradas: N/A</t>
  </si>
  <si>
    <t>NVR AA</t>
  </si>
  <si>
    <t>NVR AP</t>
  </si>
  <si>
    <t>NUMERO DE VIAJES DE RECOLECCION  AÑO ACTUAL</t>
  </si>
  <si>
    <t>NUMERO DE VIAJES DE RECOLECCION AÑO PASADO</t>
  </si>
  <si>
    <t>((NVR AA-NVR AP)/NVR AP)*100</t>
  </si>
  <si>
    <t>VIAJES DE RECOLECCION DE BASURA</t>
  </si>
  <si>
    <t>PRESIDENCIA MUNICIPAL DE MUZQUIZ, COAHUILA</t>
  </si>
  <si>
    <t xml:space="preserve">INFORME DE LOS RESULTADOS DE LA EVALUACION DEL DESEMPEÑO </t>
  </si>
  <si>
    <t>DE LOS PROGRAMAS MUNICIPALES</t>
  </si>
  <si>
    <t>PROGRAMA</t>
  </si>
  <si>
    <t>SUB-PROGRAMA</t>
  </si>
  <si>
    <t>INDICADOR PROPOSITO</t>
  </si>
  <si>
    <t>VALOR</t>
  </si>
  <si>
    <t>INDICADORES ESTRATEGICOS</t>
  </si>
  <si>
    <t>OBJETIVO</t>
  </si>
  <si>
    <t>METAS</t>
  </si>
  <si>
    <t>VARIACION PORCENTUAL DE INDICES DE SATISFACCION</t>
  </si>
  <si>
    <t>2.2.2</t>
  </si>
  <si>
    <t>CONSTRUCCION Y MEJORAS DE LA IMAGEN DE CIUDAD, LIMPIEZA, MANTENIMIENTO PREVENTIVO Y/O CORRECTIVO EN AREAS PUBLICAS DEL MUNICIPIO, APOYOS.</t>
  </si>
  <si>
    <t>PROPORCIONAR UN BIENESTAR A LOS CIUDADANOS  DE MUZQUIZ ATRAVES DE ADECUADOS SERVICIOS DE LIMPIEZA, MANTENIMIENTO A ESPACIOS PUBLICOS, PARQUES Y JARDINES</t>
  </si>
  <si>
    <t>EL AA</t>
  </si>
  <si>
    <t>ELECTRIFICACION  AÑO ACTUAL</t>
  </si>
  <si>
    <t>EL AP</t>
  </si>
  <si>
    <t>ELECTRIFICACION AÑO PASADO</t>
  </si>
  <si>
    <t>CALLES ELECTRIFICADAS</t>
  </si>
  <si>
    <t>((EL AA-EL AP)/ELR AP)*100</t>
  </si>
  <si>
    <t>COMPONENTE 3: RED DRENAJE         Unidad Ejecutora: Obras Publicas      Otras Unidades Involucradas: N/A</t>
  </si>
  <si>
    <t>RED DRENAJE CONSTRUIDAS  AÑO ACTUAL</t>
  </si>
  <si>
    <t>RDC AA</t>
  </si>
  <si>
    <t>RDC AP</t>
  </si>
  <si>
    <t>RED DRENAJE CONSTRUIDA AÑO PASADO</t>
  </si>
  <si>
    <t>((RDC AA-RDC AP)/RDC AP)*100</t>
  </si>
  <si>
    <t>CALLES RED DRENAJE</t>
  </si>
  <si>
    <t>COMPONENTE 2: CALLES ELECTRIFICADAS          Unidad Ejecutora: Obras Publicas      Otras Unidades Involucradas: N/A</t>
  </si>
  <si>
    <t>COMPONENTE 4: TECHOS Y PISOS FIRMES         Unidad Ejecutora: DESARROLLO SOCIAL     Otras Unidades Involucradas: N/A</t>
  </si>
  <si>
    <t>COMPONENTE 5: APOYOS PERSONAS E INSTITUCIONES BENEFICIENCIA         Unidad Ejecutora: DESARROLLO SOCIAL     Otras Unidades Involucradas: DIF</t>
  </si>
  <si>
    <t>1.7.1</t>
  </si>
  <si>
    <t>EJE 4 UN NUEVO PACTO SOCIAL</t>
  </si>
  <si>
    <t>1.- RECOLECCION DE BASURA</t>
  </si>
  <si>
    <t>2.-CALLES ELECTRIFICADAS</t>
  </si>
  <si>
    <t>3.- RED DE DRENAJE</t>
  </si>
  <si>
    <t>4.- TECHOS Y PISOS FIRMES</t>
  </si>
  <si>
    <t>5.-APOYOS PERSONAS E INSTITUICIONES DE BENEFICIENCIA</t>
  </si>
  <si>
    <t>1.2.-BITACORA DE PROGRAMA DE RECOLECCION DE BASURA</t>
  </si>
  <si>
    <t>1.3.-VERIFICACION PREVENTIVA DE CAMIONES RECOLECTORES DE BASURA</t>
  </si>
  <si>
    <t>1.1.- REALIZAR PROGRAMA Y LOGISTICA  DE RECOLECCION DE BASURA EN COLONIAS DEL MUNICIPIO</t>
  </si>
  <si>
    <t>2.1.- REALIZAR CENSO DE ELECTRIFICACION</t>
  </si>
  <si>
    <t>2.2.- DETERMINAR LAS NECESIDADES DEL MUNICIPIO</t>
  </si>
  <si>
    <t xml:space="preserve">2.3.-INSTALACION DE CABLEADO ELECTRICO </t>
  </si>
  <si>
    <t>2.4.- ATENCION DE QUEJAS Y SOLICITUDES DE LA POBLACION</t>
  </si>
  <si>
    <t>3.1 .-DETERMINBAR LAS NECESIDADES DE DRENAJE DEL MUNICIPIO</t>
  </si>
  <si>
    <t>3.2.- REALIZAR UN PROGRAMA DE LOGISTICA Y MANTENIMIENTO</t>
  </si>
  <si>
    <t>1.4.- ATENCION OPORTUNA DE QUEJAS Y SOLICITUDES DE LA POBLACION</t>
  </si>
  <si>
    <t>4.1..- REALIZAR UN CENSO EN LA COLONIAS MAS MARGINADAS DE L MUNICIPIO</t>
  </si>
  <si>
    <t xml:space="preserve">4.2.- ANALISIS DEL CENSO </t>
  </si>
  <si>
    <t>4.3.- REALIZAR ESTUDIO SOCIOECONOMICO PARA DETERMINAR QUIENES SERAN LOS BENEFICIADOS</t>
  </si>
  <si>
    <t>4.4.- CONSTRUCCION DE 83 AMPLIACIONES EN DIVERSAS COLONIAS DEL MUNICIPIO</t>
  </si>
  <si>
    <t>4.5.- CONSTRUCCION  DE 37 PISOS FIRMES EN DIVERSAS COLONIAS DEL MUNICIPIO</t>
  </si>
  <si>
    <t>4.6.-VERIFICACION DE LAS OBRAS EN TIEMPO Y FORMA</t>
  </si>
  <si>
    <t xml:space="preserve">1.5.- RECOLECCION DE BASURA </t>
  </si>
  <si>
    <t>3.3.- INSTALACION DE DRENAJE</t>
  </si>
  <si>
    <t>3.4.- APLICAR MANTENIMIENTO PREVENTIVO Y CORRECTIVO</t>
  </si>
  <si>
    <t>3.5.- ATENCION OPORTUNA DE QUEJAS Y SOLICITUDES</t>
  </si>
  <si>
    <t>1 NEGLIGENCIA DE LOS SERVIDOREES PUBLICOS</t>
  </si>
  <si>
    <t>3CAMBIO EN LAS REGLAS DE OPERACIÓN DE LOS PROGRAMAS FEDERALES</t>
  </si>
  <si>
    <t>4ENTREGA DE RECURSOS EN TIEMPOO Y FORMA</t>
  </si>
  <si>
    <t>CONTINGENCIAS O CATASTROFES NATURALES</t>
  </si>
  <si>
    <t>2DESCOMPOSTURA DE UNIDADES</t>
  </si>
  <si>
    <t>2QUE DEJEN DE EXISTIR PROGRAMAS FEDERALES</t>
  </si>
  <si>
    <t>SEGURIDAD EN MUNICIPIO</t>
  </si>
  <si>
    <t>ATENDER LOS REPORTES Y MANTENER  EL BUEN ORDEN DENTRO DEL MUNICIPIO, ASI COMO PERSONAL BIEN CAPACITADO Y EQUIPADO</t>
  </si>
  <si>
    <t>SEGURIDAD PUBLICA , PROTECION CIVIL</t>
  </si>
  <si>
    <t>ING., ROBERTO ELGUEZABAL DOWER</t>
  </si>
  <si>
    <t>DIRECTOR DE  OBRAS PUBLICAS</t>
  </si>
  <si>
    <t>5.1.- APOYO A PERSONAS DE ESCASOS RECURSOS PARA INSTALACION DE CABLEADO ELECTRICO</t>
  </si>
  <si>
    <t>5.2 APOYO A  PERSONAS PARA ARREGLO DE FUGAS DE AGUA</t>
  </si>
  <si>
    <t>5.3 APOYO A PERSONAS DE ESCASOS RECURSOS PARA ISNTALACION DE ALUMBRAD0</t>
  </si>
  <si>
    <t>5.4 APOYO A ESCUELAS PARA LA ISTALACION DE LUMINARIAS</t>
  </si>
  <si>
    <t>DESARROLLO SOCIAL</t>
  </si>
  <si>
    <t>DIF</t>
  </si>
  <si>
    <t>Programa: Seguridad Pública</t>
  </si>
  <si>
    <t>Subprograma: Seguridad en Municipio</t>
  </si>
  <si>
    <t>COMPONENTE 1: EVALUACIONES DE CONTROL Y CONFIANZA. EVALUACIONES DE PERMANENCIA .                                                                                                                                                                                                   Unidad Ejecutora: Seguridad Publica      Otras Unidades Involucradas: N/A</t>
  </si>
  <si>
    <t>COMPONENTE 2: FORMACION DE MANDOS. DIPLOMADO PARA MANDOS MEDIOS         Unidad Ejecutora: Seguridad Publica      Otras Unidades Involucradas: N/A</t>
  </si>
  <si>
    <t>SEGURIDAD PUBLICA</t>
  </si>
  <si>
    <t>COMPONENTE 3: EQUIPAMIENTO PERSONAL KIT DE OPERACIÓN PRIMER RESPONDIENTE(PATRULLA) Y (PIE A TIERRA)                                           Unidad Ejecutora: Seguridad Publica      Otras Unidades Involucradas: N/A</t>
  </si>
  <si>
    <t>Componente 1: EVALUACIONES DE CONTROL Y CONFIANZA</t>
  </si>
  <si>
    <t>Componente 2: FORMACION DE MANDOS. DIPLOMADO PARA MANDOS MEDIOS</t>
  </si>
  <si>
    <t>Componente 3: EQUIPAMENTO PERSONAL. KIT DE OPERACIÓN PRIMER RESPONDIENTE (PATRULLA) Y (PIE A TIERRA)</t>
  </si>
  <si>
    <t>1.1.- REALIZAR UN PROGRAMACION Y LOGISTICA PARA EL ENVIO DE LOS  ELEMENTOS A LAS PRUEBAS DE CONTROL Y CONFIANZA</t>
  </si>
  <si>
    <t>1.2.- ENVIO DE LOS ELEMENTOS DE SEGURIDAD PUBLICA AL EXAMEN DE CONTROL Y CONFIANZA</t>
  </si>
  <si>
    <t>1.3.- ANALISIS DE LOS RESULTADOS DE LA EVALUACION</t>
  </si>
  <si>
    <t>1.4.- DECIDIR SI LOE ELEMENTOS SON APTOS PARA PÉRMANECER EN LA INSTITUCION</t>
  </si>
  <si>
    <t>2.1.- REALIZAR UNA PROGRAMACION Y LOGISTICA PARA EL ENVIO DE MANDOS MEDIOS A CAPACITACION</t>
  </si>
  <si>
    <t>2.2.- ELEGIR LOS DIPLOMADOS ADECUADOS PARA EL PERSONAL DE MANDOS MEDIOS</t>
  </si>
  <si>
    <t>2.3.- ENVIAR AL PERSONAL A CAPACITARSE, MEDIANTE LOS DIPLOMADOS</t>
  </si>
  <si>
    <t xml:space="preserve">3.1.- REALIZAR UN CENSO PARA VERIFICAR QUE KITS DE OPERACIÓN HACEN  FALTA EN EL DEPARTAMENTO </t>
  </si>
  <si>
    <t>3.2.-ANALISISR LOS RESULTADOS DEL CENSO</t>
  </si>
  <si>
    <t>3.3.- BUSCAR COTIZACIONES PARA LA COMPRA DEL EQUIPO NECESARIO</t>
  </si>
  <si>
    <t>3.4.- REALIZAR LA COMPRA DE LOS KITS DE OPERACIÓN</t>
  </si>
  <si>
    <t>3.5 EQUIPAR A LOS ELEMENTOS DE SEGURIDAD PUBLICA</t>
  </si>
  <si>
    <t>Componente 4: FALTAS ADMINISTRATIVAS</t>
  </si>
  <si>
    <t>Componente 5: REPORTE DE LLAMADAS</t>
  </si>
  <si>
    <t>4.1.- OPERATIVOS EN COLONIAS CONFLICTIVAS</t>
  </si>
  <si>
    <t xml:space="preserve">4.2.- OPERATIVOS ANTIALCOHOL </t>
  </si>
  <si>
    <t>4.3.- CENSO DE CONDICIONES M,ECANICAS DE EQUIPO DE TRANSPORTE</t>
  </si>
  <si>
    <t>4.4.- REALIZAR MANTENIMIENTOS AL EQUIPO DE TRANSPORTE</t>
  </si>
  <si>
    <t>4.5.- ELABORACION DE BITACORAS DE MANTENIMIENTO DE EQUIPO DE TRANSPORTE</t>
  </si>
  <si>
    <t xml:space="preserve">5.1.-RECEPCION DE LLAMDAS </t>
  </si>
  <si>
    <t>5.2.- ENVIO DE LA UNIDAD PARA BRINDAR AUXILIO A LA CIUDADANIA</t>
  </si>
  <si>
    <t xml:space="preserve">5.3 ELABOREACION  DE BITACORA DEL REPORTE </t>
  </si>
  <si>
    <t>5.4.- ATENDER TODAS LAS LLAMADAS EN TIEMPO Y FORMA</t>
  </si>
  <si>
    <t>1 NEGLIGENCIA DE LOS SERVIDORES PUBLICOS</t>
  </si>
  <si>
    <t>2 VISISTA DEL GOBERNADOR</t>
  </si>
  <si>
    <t>3 QUE DEJEN DE EXISTIR PROGRAMAS FEDERALES</t>
  </si>
  <si>
    <t>4 CAMBIO DE REGLAS DE OPERACIÓN DE PROGRAMAS FEDERALES</t>
  </si>
  <si>
    <t>3 ENTREGA DE RECURSOS EN TIEMPO Y FORMA</t>
  </si>
  <si>
    <t>1 CONTINGENCIAS O CATASTROFES NATURALES</t>
  </si>
  <si>
    <t>2 BAJA PARTICIPACION CIUDADANA EN LA DENUNCIA</t>
  </si>
  <si>
    <t>3 DESCOMPOSTURA O PERDIDA TOTAL DE UNIDADEES</t>
  </si>
  <si>
    <t>PROTECCION CIVIL</t>
  </si>
  <si>
    <t>Programa: Gasto Administrativo</t>
  </si>
  <si>
    <t>Subprograma: Gasto Administrativo</t>
  </si>
  <si>
    <t>GASTO ADMINISTRATIVO</t>
  </si>
  <si>
    <t>OPERACIÓN EFECTIVA Y EFICAZ  DE LAS DEPENDENCIAS</t>
  </si>
  <si>
    <t>CUERPO EDILICIO, CONTRALORIA, TRANSPARENCIA, , SECRETARIA DEL AYUNTAMIENTO, ATENCION CIUDADANA, JUNTA PATRIOTICA, INSTANCIA MUNICIPAL DE LA JUVENTUD, INSTANCIA MUNICIPAL DE LA MUJER, TESORERIA, CONTABILIDAD GUBERNAMENTAL, MUSEO,  ARCHIVO MUNICIPAL, FOMENTO DEPORTIVO, BIBLIOTECAS, OTRAS DEPENDENCIAS, PERSONAS CON CAPACIDADES,  VENTANILLA UNICA, CASA DE  CULTURA, FOMENTO ECONOMICO, COMUNICACION SOCIAL, TURISMO, CATASTRO,  TENENCIA DE LA TIERRA, DEPARTAMENTO DE AGUA, OFICIALIA MAYOR, PALAU,  BARROTERAN, ESPERANZAS Y LA FLORIDA</t>
  </si>
  <si>
    <t>COMPONENTE 1: GAASTOS  DE ADMINISTRACION          Unidad Ejecutora: Tesoreria      Otras Unidades Involucradas: N/A</t>
  </si>
  <si>
    <t>COMPONENTE 1: GASTOS DE ADMINISTRACION</t>
  </si>
  <si>
    <t>ECOLOGIA</t>
  </si>
  <si>
    <t>RC AA</t>
  </si>
  <si>
    <t>RC AP</t>
  </si>
  <si>
    <t>((RC AA-RC AP)/RC AP)*100</t>
  </si>
  <si>
    <t>ELEMENTOS EVALUADOS</t>
  </si>
  <si>
    <t>NEE AA</t>
  </si>
  <si>
    <t>NEE AP</t>
  </si>
  <si>
    <t>((NEE AA-NEE AP)/NEE AP)*100</t>
  </si>
  <si>
    <t>NUMERO DE ELEMENTOS EVALUADOS  AÑO ACTUAL</t>
  </si>
  <si>
    <t>NUMERO DE ELEMENTOS EVALUADOS AÑO PASADO</t>
  </si>
  <si>
    <t>FORMACION ELEMENTOS</t>
  </si>
  <si>
    <t>FE AA</t>
  </si>
  <si>
    <t>FE AP</t>
  </si>
  <si>
    <t>((FE AA-FE AP)/FE AP)*100</t>
  </si>
  <si>
    <t>FORMACION ELEMENTOS  AÑO ACTUAL</t>
  </si>
  <si>
    <t>FORMACION ELEMENTOS AÑO PASADO</t>
  </si>
  <si>
    <t>KIT ENTREGADOS</t>
  </si>
  <si>
    <t>KE AA</t>
  </si>
  <si>
    <t>KIT ENTREGADOS  AÑO ACTUAL</t>
  </si>
  <si>
    <t>KE AP</t>
  </si>
  <si>
    <t>KIT ENTREGADOS AÑO PASADO</t>
  </si>
  <si>
    <t>((KE AA-KE AP)/KE AP)*100</t>
  </si>
  <si>
    <t>FA AA</t>
  </si>
  <si>
    <t>FA AP</t>
  </si>
  <si>
    <t>(FA AA-FA AP)/FA AP)*100</t>
  </si>
  <si>
    <t>FALTAS ADMINISTRATIVAS  AÑO ACTUAL</t>
  </si>
  <si>
    <t>FALTAS ADMINISTRATIVAS AÑO PASADO</t>
  </si>
  <si>
    <t>FALTAS ADMINISTRATIVAS</t>
  </si>
  <si>
    <t>RT AA</t>
  </si>
  <si>
    <t>REPORTES TELEFONICOS  AÑO ACTUAL</t>
  </si>
  <si>
    <t>RT AP</t>
  </si>
  <si>
    <t>REPORTES TELEFONICOS AÑO PASADO</t>
  </si>
  <si>
    <t>REPORTES TELEFONICOS</t>
  </si>
  <si>
    <t>((RT AA-RT AP)/RT AP)*100</t>
  </si>
  <si>
    <t>VARIACION PORCENTUAL DE LOS ELEMENTOS EVALUADOS</t>
  </si>
  <si>
    <t>VARIACION PORCENTUAL DE FORMACION DE ELEMENTOS</t>
  </si>
  <si>
    <t>VARIACION PORCENTUAL DE KIT ENTREGADOS</t>
  </si>
  <si>
    <t>VARIACION PORCENTUAL DE FALTAS ADMINISTRATIVAS</t>
  </si>
  <si>
    <t>VARIACION PORCENTUAL DE VIAJES DE RECOLECCION DE BASURA</t>
  </si>
  <si>
    <t>VARIACION PORCENTUAL DE CALLES ELECTRIFICADAS</t>
  </si>
  <si>
    <t>VARIACION PORCENTUAL DE RED DE DRENAJE</t>
  </si>
  <si>
    <t>VARIACION PORCENTUAL DE TECHOS Y PISOS FIRMES ELABORADOS</t>
  </si>
  <si>
    <t>TYPF AA</t>
  </si>
  <si>
    <t>TYPF AP</t>
  </si>
  <si>
    <t>((TYPF AA-TYPF AP)/TYPF AP)*100</t>
  </si>
  <si>
    <t>TECHOS Y PISOS FIRMES</t>
  </si>
  <si>
    <t>TECHOS Y PISOS FIRMES  AÑO ACTUAL</t>
  </si>
  <si>
    <t>TECHOS Y PISOS FIRMES AÑO PASADO</t>
  </si>
  <si>
    <t>VARIACION PORCENTUAL DE APOYOS</t>
  </si>
  <si>
    <t>AP AA</t>
  </si>
  <si>
    <t>APOYOS  AÑO ACTUAL</t>
  </si>
  <si>
    <t>APOYOS AÑO PASADO</t>
  </si>
  <si>
    <t>AP AP</t>
  </si>
  <si>
    <t>((AP AA-AP AP)/AP AP)*100</t>
  </si>
  <si>
    <t>APOOYOS A PERSONAS</t>
  </si>
  <si>
    <t xml:space="preserve">VARIACION PORCENTUAL TECHOS Y PISOS FIRMES </t>
  </si>
  <si>
    <t>VARIACION PORCENTUAL APOYOS</t>
  </si>
  <si>
    <t>COMPONENTE 4: FALTAS ADMINISTRATIVAS         Unidad Ejecutora: Seguridad Publica     Otras Unidades Involucradas: N/A</t>
  </si>
  <si>
    <t>COMPONENTE 5: REPORTE DE LLAMADAS         Unidad Ejecutora: Seguridad Publica     Otras Unidades Involucradas: N/A</t>
  </si>
  <si>
    <t>QUE LOS HABITANTES DEL MUNICIPIO DE MUZQUIZ, CUENTEN CON CON SEGURIDAD PARA SALVAGUARDAR SU INTEGRIDAD MEDIANTE UNA POLICA PROFESIONAL</t>
  </si>
  <si>
    <t>VARIACION PORCENTUAL DE GASTO</t>
  </si>
  <si>
    <t>PROPORCIONAR SERVICIOS ADMINISTRATIVOS DE CALIDAD</t>
  </si>
  <si>
    <t>QUE LOS HABITANTES DEL MUNICIPIO DE MUZQUIZ SEAN ATENDIDOS DE MANERA EFICAZ</t>
  </si>
  <si>
    <t>Periodo  (01 de enero al 31 de diciembre ):  2016</t>
  </si>
  <si>
    <t>TESORERIA</t>
  </si>
  <si>
    <t>EJE 1 UN NUEVO GOBIERNO          EJE 2 NUEVO MODELO DE DESARROLLO ECONOMICO</t>
  </si>
  <si>
    <r>
      <t xml:space="preserve">Interna: </t>
    </r>
    <r>
      <rPr>
        <b/>
        <sz val="10"/>
        <rFont val="Arial"/>
        <family val="2"/>
      </rPr>
      <t>X</t>
    </r>
  </si>
  <si>
    <t>1.1.-  RECIBIR Y ATENDER OFICIOS DE INVITACIONES A CURSOS DE CAPACITACION</t>
  </si>
  <si>
    <t>1.2.-GESTIONAR CAPACITACIONES EXTRA EN DIFERENTES ESTANCIAS DE GOBIERNO</t>
  </si>
  <si>
    <t>1.3.- DETERMINAR NECESIDADES POR DEPARTAMENTO</t>
  </si>
  <si>
    <t>1.4.-ELABORAR SOLICITUD DE COMPRA</t>
  </si>
  <si>
    <t>1.5.-APROBAR ORDEN DE COMPRA</t>
  </si>
  <si>
    <t>1.6.-ADQUIRIR EL MATERIAL NECESARIO</t>
  </si>
  <si>
    <t>1.7.-DTERMINAR PRIORIDADES EN LA POBLACION CAMPESINA</t>
  </si>
  <si>
    <t>1 NEGLIGENCIA</t>
  </si>
  <si>
    <t>2 VISITA DEL GOBERNADOR</t>
  </si>
  <si>
    <t>4 CAMBIO EN LAS REGLAS  DE OPERACIÓN DE LOS PROGRAMAS FEDERALES</t>
  </si>
  <si>
    <t>5 ENTREGA DE RECURSOSEN TIEMPO Y FORMA</t>
  </si>
  <si>
    <t>LIC. FRANCISCO JAVIER GARCIA OCHOA</t>
  </si>
  <si>
    <t>TESORERO MUNICIPAL</t>
  </si>
  <si>
    <t>TESORERIA MUNICIPAL</t>
  </si>
  <si>
    <t>CUERPO EDILICIO</t>
  </si>
  <si>
    <t>CONTRALORIA</t>
  </si>
  <si>
    <t>TRANSPARENCIA</t>
  </si>
  <si>
    <t>DESARROLLO RURAL</t>
  </si>
  <si>
    <t>SECRETARIA DEL AYUNTAMIENTO</t>
  </si>
  <si>
    <t>ATENCION CIUDADANA</t>
  </si>
  <si>
    <t>JUNTA PATRIOTICA</t>
  </si>
  <si>
    <t>INSTANCIA MUNICIPAL DE LA JUVENTUD</t>
  </si>
  <si>
    <t>INSTANCIA MUNICIPAL DE LA MUJER</t>
  </si>
  <si>
    <t>CONTABILIDAD GUBERNAMENTAL</t>
  </si>
  <si>
    <t>PENSIONADOS Y JUBILADOS</t>
  </si>
  <si>
    <t>MUSEO</t>
  </si>
  <si>
    <t>ARCHIVO MUNICIPAL</t>
  </si>
  <si>
    <t>FOMENTO DEPORTIVO</t>
  </si>
  <si>
    <t>BIBLIOTECA</t>
  </si>
  <si>
    <t>OTRAS DEPENDENCIAS</t>
  </si>
  <si>
    <t>VENTANILLA UNICA</t>
  </si>
  <si>
    <t>CASA DE LA CULTURA</t>
  </si>
  <si>
    <t>FOMENTO ECONOMICO</t>
  </si>
  <si>
    <t>COMUNICACIÓN SOCIAL</t>
  </si>
  <si>
    <t>TURISMO</t>
  </si>
  <si>
    <t>CATASTRO</t>
  </si>
  <si>
    <t>TENENCIA DE LA TIERRA</t>
  </si>
  <si>
    <t>DEPARTAMENTO DE AGUA</t>
  </si>
  <si>
    <t>OFICIALIA MAYOR</t>
  </si>
  <si>
    <t>PALAU</t>
  </si>
  <si>
    <t>BARROTERAN</t>
  </si>
  <si>
    <t>ESPERANZAS</t>
  </si>
  <si>
    <t>LA FLORIDA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</si>
</sst>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164" formatCode="#,##0.000"/>
    <numFmt numFmtId="165" formatCode="0.0%"/>
    <numFmt numFmtId="166" formatCode="[$-C0A]d\-mmm\-yy;@"/>
  </numFmts>
  <fonts count="21" x14ac:knownFonts="1">
    <font>
      <sz val="11"/>
      <color theme="1"/>
      <name val="Calibri"/>
      <family val="2"/>
      <scheme val="minor"/>
    </font>
    <font>
      <sz val="11"/>
      <color theme="1"/>
      <name val="Calibri"/>
      <family val="2"/>
      <scheme val="minor"/>
    </font>
    <font>
      <b/>
      <sz val="11"/>
      <color theme="1"/>
      <name val="Calibri"/>
      <family val="2"/>
      <scheme val="minor"/>
    </font>
    <font>
      <b/>
      <sz val="18"/>
      <name val="Arial"/>
      <family val="2"/>
    </font>
    <font>
      <sz val="16"/>
      <name val="Arial"/>
      <family val="2"/>
    </font>
    <font>
      <u/>
      <sz val="11"/>
      <color theme="10"/>
      <name val="Calibri"/>
      <family val="2"/>
      <scheme val="minor"/>
    </font>
    <font>
      <u/>
      <sz val="20"/>
      <color theme="10"/>
      <name val="Calibri"/>
      <family val="2"/>
      <scheme val="minor"/>
    </font>
    <font>
      <sz val="14"/>
      <name val="Arial"/>
      <family val="2"/>
    </font>
    <font>
      <sz val="10"/>
      <name val="Arial"/>
      <family val="2"/>
    </font>
    <font>
      <b/>
      <sz val="10"/>
      <name val="Arial"/>
      <family val="2"/>
    </font>
    <font>
      <sz val="9"/>
      <name val="Arial"/>
      <family val="2"/>
    </font>
    <font>
      <b/>
      <sz val="10"/>
      <color theme="0"/>
      <name val="Arial"/>
      <family val="2"/>
    </font>
    <font>
      <sz val="8"/>
      <name val="Arial"/>
      <family val="2"/>
    </font>
    <font>
      <sz val="10"/>
      <color theme="1"/>
      <name val="Calibri"/>
      <family val="2"/>
      <scheme val="minor"/>
    </font>
    <font>
      <b/>
      <sz val="9"/>
      <color theme="1"/>
      <name val="Calibri"/>
      <family val="2"/>
      <scheme val="minor"/>
    </font>
    <font>
      <b/>
      <sz val="10"/>
      <color theme="1"/>
      <name val="Calibri"/>
      <family val="2"/>
      <scheme val="minor"/>
    </font>
    <font>
      <sz val="8"/>
      <color theme="1"/>
      <name val="Calibri"/>
      <family val="2"/>
      <scheme val="minor"/>
    </font>
    <font>
      <sz val="10"/>
      <color indexed="8"/>
      <name val="Arial"/>
      <family val="2"/>
    </font>
    <font>
      <b/>
      <sz val="16"/>
      <color theme="1"/>
      <name val="Calibri"/>
      <family val="2"/>
      <scheme val="minor"/>
    </font>
    <font>
      <sz val="11"/>
      <name val="Calibri"/>
      <family val="2"/>
      <scheme val="minor"/>
    </font>
    <font>
      <sz val="9"/>
      <color theme="1"/>
      <name val="Calibri"/>
      <family val="2"/>
      <scheme val="minor"/>
    </font>
  </fonts>
  <fills count="13">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FFFF00"/>
        <bgColor indexed="64"/>
      </patternFill>
    </fill>
    <fill>
      <patternFill patternType="solid">
        <fgColor theme="6" tint="-0.249977111117893"/>
        <bgColor indexed="64"/>
      </patternFill>
    </fill>
    <fill>
      <patternFill patternType="solid">
        <fgColor rgb="FFC0000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9" tint="-0.249977111117893"/>
        <bgColor indexed="64"/>
      </patternFill>
    </fill>
    <fill>
      <patternFill patternType="solid">
        <fgColor rgb="FF0070C0"/>
        <bgColor indexed="64"/>
      </patternFill>
    </fill>
    <fill>
      <patternFill patternType="solid">
        <fgColor rgb="FF92D050"/>
        <bgColor indexed="64"/>
      </patternFill>
    </fill>
    <fill>
      <patternFill patternType="solid">
        <fgColor theme="1"/>
        <bgColor indexed="64"/>
      </patternFill>
    </fill>
  </fills>
  <borders count="16">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6">
    <xf numFmtId="0" fontId="0" fillId="0" borderId="0"/>
    <xf numFmtId="44"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xf numFmtId="0" fontId="17" fillId="0" borderId="0">
      <alignment vertical="top"/>
    </xf>
    <xf numFmtId="0" fontId="17" fillId="0" borderId="0">
      <alignment vertical="top"/>
    </xf>
  </cellStyleXfs>
  <cellXfs count="552">
    <xf numFmtId="0" fontId="0" fillId="0" borderId="0" xfId="0"/>
    <xf numFmtId="0" fontId="0" fillId="0" borderId="0" xfId="0" applyAlignment="1"/>
    <xf numFmtId="0" fontId="0" fillId="0" borderId="0" xfId="0" applyFill="1"/>
    <xf numFmtId="0" fontId="0" fillId="0" borderId="0" xfId="0" applyFill="1" applyBorder="1"/>
    <xf numFmtId="0" fontId="8" fillId="0" borderId="0" xfId="0" applyFont="1" applyFill="1" applyBorder="1" applyAlignment="1">
      <alignment vertical="center"/>
    </xf>
    <xf numFmtId="0" fontId="0" fillId="0" borderId="0" xfId="0" applyFill="1" applyBorder="1" applyAlignment="1">
      <alignment vertical="center"/>
    </xf>
    <xf numFmtId="0" fontId="8" fillId="2" borderId="15" xfId="0" applyFont="1" applyFill="1" applyBorder="1" applyAlignment="1">
      <alignment vertical="top" wrapText="1"/>
    </xf>
    <xf numFmtId="0" fontId="0" fillId="0" borderId="0" xfId="0" applyFill="1" applyAlignment="1">
      <alignment vertical="center"/>
    </xf>
    <xf numFmtId="0" fontId="0" fillId="4" borderId="12" xfId="0" applyFill="1" applyBorder="1" applyAlignment="1">
      <alignment vertical="center"/>
    </xf>
    <xf numFmtId="0" fontId="0" fillId="4" borderId="9" xfId="0" applyFill="1" applyBorder="1" applyAlignment="1">
      <alignment vertical="center"/>
    </xf>
    <xf numFmtId="0" fontId="0" fillId="4" borderId="10" xfId="0" applyFill="1" applyBorder="1" applyAlignment="1">
      <alignment vertical="center"/>
    </xf>
    <xf numFmtId="0" fontId="0" fillId="4" borderId="11" xfId="0" applyFill="1" applyBorder="1" applyAlignment="1">
      <alignment vertical="center"/>
    </xf>
    <xf numFmtId="0" fontId="0" fillId="2" borderId="1" xfId="0" applyFill="1" applyBorder="1" applyAlignment="1">
      <alignment vertical="center"/>
    </xf>
    <xf numFmtId="0" fontId="0" fillId="2" borderId="2" xfId="0" applyFill="1" applyBorder="1" applyAlignment="1">
      <alignment vertical="center"/>
    </xf>
    <xf numFmtId="0" fontId="0" fillId="2" borderId="3" xfId="0" applyFill="1" applyBorder="1" applyAlignment="1">
      <alignment vertical="center"/>
    </xf>
    <xf numFmtId="0" fontId="8" fillId="2" borderId="12" xfId="0" applyFont="1" applyFill="1" applyBorder="1" applyAlignment="1">
      <alignment vertical="center"/>
    </xf>
    <xf numFmtId="164" fontId="8" fillId="0" borderId="0" xfId="0" applyNumberFormat="1" applyFont="1" applyFill="1"/>
    <xf numFmtId="0" fontId="8" fillId="2" borderId="12" xfId="0" applyFont="1" applyFill="1" applyBorder="1" applyAlignment="1">
      <alignment horizontal="center" vertical="center" wrapText="1"/>
    </xf>
    <xf numFmtId="0" fontId="0" fillId="2" borderId="12" xfId="0" applyFill="1" applyBorder="1" applyAlignment="1">
      <alignment horizontal="center" vertical="center" wrapText="1"/>
    </xf>
    <xf numFmtId="0" fontId="8" fillId="2" borderId="12" xfId="0" applyFont="1" applyFill="1" applyBorder="1" applyAlignment="1">
      <alignment horizontal="center" vertical="center"/>
    </xf>
    <xf numFmtId="0" fontId="8" fillId="2" borderId="12" xfId="0" applyFont="1" applyFill="1" applyBorder="1" applyAlignment="1">
      <alignment horizontal="left" vertical="top" wrapText="1"/>
    </xf>
    <xf numFmtId="0" fontId="0" fillId="0" borderId="12" xfId="0" applyFill="1" applyBorder="1" applyAlignment="1">
      <alignment horizontal="center" vertical="center"/>
    </xf>
    <xf numFmtId="165" fontId="0" fillId="0" borderId="12" xfId="0" applyNumberFormat="1" applyFill="1" applyBorder="1" applyAlignment="1">
      <alignment horizontal="center"/>
    </xf>
    <xf numFmtId="9" fontId="8" fillId="2" borderId="12" xfId="2" applyFont="1" applyFill="1" applyBorder="1" applyAlignment="1">
      <alignment horizontal="center" vertical="center" wrapText="1"/>
    </xf>
    <xf numFmtId="0" fontId="0" fillId="0" borderId="12" xfId="0" applyBorder="1" applyAlignment="1">
      <alignment horizontal="left" vertical="top" wrapText="1"/>
    </xf>
    <xf numFmtId="0" fontId="0" fillId="2" borderId="12" xfId="0" applyFill="1" applyBorder="1" applyAlignment="1">
      <alignment horizontal="left" vertical="top" wrapText="1"/>
    </xf>
    <xf numFmtId="0" fontId="8" fillId="0" borderId="6" xfId="0" applyFont="1" applyFill="1" applyBorder="1" applyAlignment="1">
      <alignment vertical="center" wrapText="1"/>
    </xf>
    <xf numFmtId="0" fontId="8" fillId="0" borderId="8" xfId="0" applyFont="1" applyFill="1" applyBorder="1" applyAlignment="1">
      <alignment vertical="center" wrapText="1"/>
    </xf>
    <xf numFmtId="0" fontId="8" fillId="0" borderId="7" xfId="0" applyFont="1" applyFill="1" applyBorder="1" applyAlignment="1">
      <alignment vertical="center" wrapText="1"/>
    </xf>
    <xf numFmtId="0" fontId="0" fillId="0" borderId="15" xfId="0" applyFill="1" applyBorder="1"/>
    <xf numFmtId="0" fontId="8" fillId="0" borderId="12" xfId="0" applyFont="1" applyFill="1" applyBorder="1" applyAlignment="1">
      <alignment horizontal="center" vertical="center"/>
    </xf>
    <xf numFmtId="0" fontId="0" fillId="0" borderId="12" xfId="0" applyFill="1" applyBorder="1"/>
    <xf numFmtId="0" fontId="12" fillId="0" borderId="12" xfId="0" applyFont="1" applyFill="1" applyBorder="1" applyAlignment="1">
      <alignment vertical="center" wrapText="1"/>
    </xf>
    <xf numFmtId="0" fontId="9" fillId="0" borderId="0" xfId="0" applyFont="1"/>
    <xf numFmtId="0" fontId="13" fillId="0" borderId="12" xfId="0" applyFont="1" applyBorder="1" applyAlignment="1">
      <alignment horizontal="center"/>
    </xf>
    <xf numFmtId="0" fontId="13" fillId="0" borderId="12" xfId="0" applyFont="1" applyBorder="1" applyAlignment="1">
      <alignment horizontal="center"/>
    </xf>
    <xf numFmtId="0" fontId="13" fillId="0" borderId="0" xfId="0" applyFont="1"/>
    <xf numFmtId="0" fontId="8" fillId="0" borderId="12" xfId="0" applyFont="1" applyBorder="1" applyAlignment="1">
      <alignment horizontal="left"/>
    </xf>
    <xf numFmtId="4" fontId="13" fillId="0" borderId="12" xfId="0" applyNumberFormat="1" applyFont="1" applyFill="1" applyBorder="1"/>
    <xf numFmtId="4" fontId="13" fillId="0" borderId="12" xfId="0" applyNumberFormat="1" applyFont="1" applyFill="1" applyBorder="1"/>
    <xf numFmtId="0" fontId="8" fillId="0" borderId="0" xfId="0" applyFont="1" applyFill="1"/>
    <xf numFmtId="0" fontId="13" fillId="0" borderId="0" xfId="0" applyFont="1" applyFill="1"/>
    <xf numFmtId="0" fontId="13" fillId="0" borderId="12" xfId="0" applyFont="1" applyBorder="1" applyAlignment="1">
      <alignment horizontal="left"/>
    </xf>
    <xf numFmtId="4" fontId="13" fillId="0" borderId="12" xfId="0" applyNumberFormat="1" applyFont="1" applyBorder="1"/>
    <xf numFmtId="4" fontId="13" fillId="0" borderId="12" xfId="0" applyNumberFormat="1" applyFont="1" applyBorder="1"/>
    <xf numFmtId="0" fontId="13" fillId="0" borderId="12" xfId="0" applyFont="1" applyBorder="1"/>
    <xf numFmtId="0" fontId="8" fillId="2" borderId="1" xfId="0" applyFont="1" applyFill="1" applyBorder="1" applyAlignment="1">
      <alignment horizontal="left" vertical="center" wrapText="1"/>
    </xf>
    <xf numFmtId="0" fontId="0" fillId="2" borderId="4" xfId="0" applyFill="1" applyBorder="1" applyAlignment="1">
      <alignment horizontal="left" vertical="center" wrapText="1"/>
    </xf>
    <xf numFmtId="0" fontId="0" fillId="2" borderId="6" xfId="0" applyFill="1" applyBorder="1" applyAlignment="1">
      <alignment horizontal="left" vertical="center" wrapText="1"/>
    </xf>
    <xf numFmtId="0" fontId="8" fillId="2" borderId="13" xfId="0" applyFont="1" applyFill="1" applyBorder="1" applyAlignment="1">
      <alignment horizontal="left" vertical="center" wrapText="1"/>
    </xf>
    <xf numFmtId="0" fontId="0" fillId="2" borderId="14" xfId="0" applyFill="1" applyBorder="1" applyAlignment="1">
      <alignment horizontal="left" vertical="center" wrapText="1"/>
    </xf>
    <xf numFmtId="0" fontId="0" fillId="2" borderId="15" xfId="0" applyFill="1" applyBorder="1" applyAlignment="1">
      <alignment horizontal="left" vertical="center" wrapText="1"/>
    </xf>
    <xf numFmtId="0" fontId="8" fillId="2" borderId="1" xfId="0" applyFont="1" applyFill="1" applyBorder="1" applyAlignment="1">
      <alignment vertical="center" wrapText="1"/>
    </xf>
    <xf numFmtId="0" fontId="8" fillId="2" borderId="6" xfId="0" applyFont="1" applyFill="1" applyBorder="1" applyAlignment="1">
      <alignment vertical="center" wrapText="1"/>
    </xf>
    <xf numFmtId="0" fontId="8" fillId="2" borderId="6" xfId="0" applyFont="1" applyFill="1" applyBorder="1" applyAlignment="1">
      <alignment vertical="top" wrapText="1"/>
    </xf>
    <xf numFmtId="0" fontId="8" fillId="2" borderId="6" xfId="0" applyFont="1" applyFill="1" applyBorder="1" applyAlignment="1">
      <alignment horizontal="left" vertical="center" wrapText="1"/>
    </xf>
    <xf numFmtId="0" fontId="8" fillId="2" borderId="10" xfId="0" applyFont="1" applyFill="1" applyBorder="1" applyAlignment="1">
      <alignment horizontal="center" vertical="center"/>
    </xf>
    <xf numFmtId="0" fontId="0" fillId="2" borderId="4" xfId="0" applyFill="1" applyBorder="1" applyAlignment="1">
      <alignment vertical="top" wrapText="1"/>
    </xf>
    <xf numFmtId="0" fontId="0" fillId="2" borderId="6" xfId="0" applyFill="1" applyBorder="1" applyAlignment="1">
      <alignment vertical="top" wrapText="1"/>
    </xf>
    <xf numFmtId="49" fontId="0" fillId="2" borderId="12" xfId="0" applyNumberFormat="1" applyFill="1" applyBorder="1" applyAlignment="1">
      <alignment horizontal="center" vertical="center" wrapText="1"/>
    </xf>
    <xf numFmtId="0" fontId="8" fillId="0" borderId="13" xfId="0" applyFont="1" applyFill="1" applyBorder="1" applyAlignment="1">
      <alignment horizontal="left" vertical="center" wrapText="1"/>
    </xf>
    <xf numFmtId="0" fontId="0" fillId="0" borderId="14" xfId="0" applyFill="1" applyBorder="1" applyAlignment="1">
      <alignment horizontal="left" vertical="center" wrapText="1"/>
    </xf>
    <xf numFmtId="0" fontId="0" fillId="0" borderId="15" xfId="0" applyFill="1" applyBorder="1" applyAlignment="1">
      <alignment horizontal="left" vertical="center" wrapText="1"/>
    </xf>
    <xf numFmtId="9" fontId="8" fillId="2" borderId="14" xfId="2" applyFont="1" applyFill="1" applyBorder="1" applyAlignment="1">
      <alignment horizontal="center" vertical="center" wrapText="1"/>
    </xf>
    <xf numFmtId="0" fontId="0" fillId="4" borderId="12" xfId="0" applyFill="1" applyBorder="1" applyAlignment="1">
      <alignment horizontal="center" vertical="center"/>
    </xf>
    <xf numFmtId="0" fontId="8" fillId="2" borderId="1" xfId="0" applyFont="1" applyFill="1" applyBorder="1" applyAlignment="1">
      <alignment vertical="center" wrapText="1"/>
    </xf>
    <xf numFmtId="0" fontId="0" fillId="2" borderId="7" xfId="0" applyFill="1" applyBorder="1" applyAlignment="1">
      <alignment vertical="center" wrapText="1"/>
    </xf>
    <xf numFmtId="0" fontId="9" fillId="2" borderId="12" xfId="0" applyFont="1" applyFill="1" applyBorder="1" applyAlignment="1">
      <alignment vertical="top" wrapText="1"/>
    </xf>
    <xf numFmtId="0" fontId="15" fillId="2" borderId="12" xfId="0" applyFont="1" applyFill="1" applyBorder="1" applyAlignment="1">
      <alignment vertical="top" wrapText="1"/>
    </xf>
    <xf numFmtId="0" fontId="8" fillId="2" borderId="3" xfId="0" applyFont="1" applyFill="1" applyBorder="1" applyAlignment="1">
      <alignment horizontal="center" vertical="top" wrapText="1"/>
    </xf>
    <xf numFmtId="0" fontId="13" fillId="2" borderId="3" xfId="0" applyFont="1" applyFill="1" applyBorder="1" applyAlignment="1">
      <alignment horizontal="center" vertical="top" wrapText="1"/>
    </xf>
    <xf numFmtId="0" fontId="10" fillId="2" borderId="6" xfId="0" applyFont="1" applyFill="1" applyBorder="1" applyAlignment="1">
      <alignment horizontal="center" vertical="top" wrapText="1"/>
    </xf>
    <xf numFmtId="0" fontId="10" fillId="2" borderId="8" xfId="0" applyFont="1" applyFill="1" applyBorder="1" applyAlignment="1">
      <alignment horizontal="center" vertical="top" wrapText="1"/>
    </xf>
    <xf numFmtId="0" fontId="13" fillId="2" borderId="6" xfId="0" applyFont="1" applyFill="1" applyBorder="1" applyAlignment="1">
      <alignment horizontal="center" vertical="top" wrapText="1"/>
    </xf>
    <xf numFmtId="0" fontId="13" fillId="2" borderId="7" xfId="0" applyFont="1" applyFill="1" applyBorder="1" applyAlignment="1">
      <alignment horizontal="center" vertical="top" wrapText="1"/>
    </xf>
    <xf numFmtId="0" fontId="15" fillId="2" borderId="15" xfId="0" applyFont="1" applyFill="1" applyBorder="1" applyAlignment="1">
      <alignment horizontal="center" vertical="top" wrapText="1"/>
    </xf>
    <xf numFmtId="0" fontId="13" fillId="2" borderId="15" xfId="0" applyFont="1" applyFill="1" applyBorder="1" applyAlignment="1">
      <alignment horizontal="center" vertical="top" wrapText="1"/>
    </xf>
    <xf numFmtId="0" fontId="8" fillId="2" borderId="9" xfId="0" applyFont="1" applyFill="1" applyBorder="1" applyAlignment="1">
      <alignment vertical="top" wrapText="1"/>
    </xf>
    <xf numFmtId="0" fontId="0" fillId="4" borderId="10" xfId="0" applyFill="1" applyBorder="1" applyAlignment="1">
      <alignment horizontal="left" vertical="center"/>
    </xf>
    <xf numFmtId="0" fontId="8" fillId="2" borderId="10" xfId="0" applyFont="1" applyFill="1" applyBorder="1" applyAlignment="1">
      <alignment horizontal="center" vertical="center" wrapText="1"/>
    </xf>
    <xf numFmtId="0" fontId="0" fillId="7" borderId="12" xfId="0" applyFill="1" applyBorder="1" applyAlignment="1">
      <alignment horizontal="center" vertical="center" wrapText="1"/>
    </xf>
    <xf numFmtId="0" fontId="0" fillId="7" borderId="5" xfId="0" applyFill="1" applyBorder="1" applyAlignment="1">
      <alignment horizontal="center" vertical="center" wrapText="1"/>
    </xf>
    <xf numFmtId="0" fontId="13" fillId="0" borderId="11" xfId="0" applyFont="1" applyBorder="1" applyAlignment="1">
      <alignment horizontal="center"/>
    </xf>
    <xf numFmtId="4" fontId="13" fillId="0" borderId="11" xfId="0" applyNumberFormat="1" applyFont="1" applyFill="1" applyBorder="1" applyAlignment="1">
      <alignment horizontal="center"/>
    </xf>
    <xf numFmtId="4" fontId="13" fillId="0" borderId="11" xfId="0" applyNumberFormat="1" applyFont="1" applyBorder="1" applyAlignment="1">
      <alignment horizontal="center"/>
    </xf>
    <xf numFmtId="0" fontId="13" fillId="7" borderId="12"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0" fillId="2" borderId="12" xfId="0" applyFill="1" applyBorder="1" applyAlignment="1">
      <alignment vertical="center" wrapText="1"/>
    </xf>
    <xf numFmtId="0" fontId="0" fillId="0" borderId="0" xfId="0" applyAlignment="1">
      <alignment horizontal="center"/>
    </xf>
    <xf numFmtId="0" fontId="11" fillId="6" borderId="1" xfId="0" applyFont="1" applyFill="1" applyBorder="1" applyAlignment="1">
      <alignment horizontal="center" vertical="center"/>
    </xf>
    <xf numFmtId="0" fontId="11" fillId="6" borderId="2" xfId="0" applyFont="1" applyFill="1" applyBorder="1" applyAlignment="1">
      <alignment horizontal="center" vertical="center"/>
    </xf>
    <xf numFmtId="0" fontId="11" fillId="6" borderId="10" xfId="0" applyFont="1" applyFill="1" applyBorder="1" applyAlignment="1">
      <alignment horizontal="center" vertical="center"/>
    </xf>
    <xf numFmtId="0" fontId="11" fillId="6" borderId="11" xfId="0" applyFont="1" applyFill="1" applyBorder="1" applyAlignment="1">
      <alignment horizontal="center" vertical="center"/>
    </xf>
    <xf numFmtId="0" fontId="8" fillId="12" borderId="1" xfId="0" applyFont="1" applyFill="1" applyBorder="1" applyAlignment="1">
      <alignment vertical="top" wrapText="1"/>
    </xf>
    <xf numFmtId="0" fontId="8" fillId="12" borderId="2" xfId="0" applyFont="1" applyFill="1" applyBorder="1" applyAlignment="1">
      <alignment vertical="center" wrapText="1"/>
    </xf>
    <xf numFmtId="0" fontId="0" fillId="12" borderId="3" xfId="0" applyFill="1" applyBorder="1" applyAlignment="1">
      <alignment vertical="center" wrapText="1"/>
    </xf>
    <xf numFmtId="0" fontId="8" fillId="12" borderId="6" xfId="0" applyFont="1" applyFill="1" applyBorder="1" applyAlignment="1">
      <alignment vertical="top" wrapText="1"/>
    </xf>
    <xf numFmtId="0" fontId="0" fillId="12" borderId="8" xfId="0" applyFill="1" applyBorder="1" applyAlignment="1">
      <alignment vertical="center" wrapText="1"/>
    </xf>
    <xf numFmtId="0" fontId="0" fillId="12" borderId="7" xfId="0" applyFill="1" applyBorder="1" applyAlignment="1">
      <alignment vertical="center" wrapText="1"/>
    </xf>
    <xf numFmtId="0" fontId="0" fillId="0" borderId="0" xfId="0" applyAlignment="1">
      <alignment horizontal="center"/>
    </xf>
    <xf numFmtId="0" fontId="2" fillId="0" borderId="12" xfId="0" applyFont="1" applyBorder="1" applyAlignment="1">
      <alignment horizontal="center"/>
    </xf>
    <xf numFmtId="0" fontId="2" fillId="0" borderId="9" xfId="0" applyFont="1" applyBorder="1" applyAlignment="1">
      <alignment horizontal="center"/>
    </xf>
    <xf numFmtId="0" fontId="13" fillId="2" borderId="3" xfId="0" applyFont="1" applyFill="1" applyBorder="1" applyAlignment="1">
      <alignment horizontal="center" vertical="top" wrapText="1"/>
    </xf>
    <xf numFmtId="0" fontId="13" fillId="2" borderId="6" xfId="0" applyFont="1" applyFill="1" applyBorder="1" applyAlignment="1">
      <alignment horizontal="center" vertical="top" wrapText="1"/>
    </xf>
    <xf numFmtId="0" fontId="13" fillId="2" borderId="7" xfId="0" applyFont="1" applyFill="1" applyBorder="1" applyAlignment="1">
      <alignment horizontal="center" vertical="top" wrapText="1"/>
    </xf>
    <xf numFmtId="0" fontId="10" fillId="2" borderId="6" xfId="0" applyFont="1" applyFill="1" applyBorder="1" applyAlignment="1">
      <alignment horizontal="center" vertical="top" wrapText="1"/>
    </xf>
    <xf numFmtId="0" fontId="10" fillId="2" borderId="8" xfId="0" applyFont="1" applyFill="1" applyBorder="1" applyAlignment="1">
      <alignment horizontal="center" vertical="top" wrapText="1"/>
    </xf>
    <xf numFmtId="0" fontId="0" fillId="7" borderId="5" xfId="0" applyFill="1" applyBorder="1" applyAlignment="1">
      <alignment horizontal="center" vertical="center" wrapText="1"/>
    </xf>
    <xf numFmtId="0" fontId="13" fillId="0" borderId="11" xfId="0" applyFont="1" applyBorder="1" applyAlignment="1">
      <alignment horizontal="center"/>
    </xf>
    <xf numFmtId="0" fontId="13" fillId="0" borderId="12" xfId="0" applyFont="1" applyBorder="1" applyAlignment="1">
      <alignment horizontal="center"/>
    </xf>
    <xf numFmtId="4" fontId="13" fillId="0" borderId="11" xfId="0" applyNumberFormat="1" applyFont="1" applyBorder="1" applyAlignment="1">
      <alignment horizontal="center"/>
    </xf>
    <xf numFmtId="4" fontId="13" fillId="0" borderId="12" xfId="0" applyNumberFormat="1" applyFont="1" applyBorder="1"/>
    <xf numFmtId="4" fontId="13" fillId="0" borderId="11" xfId="0" applyNumberFormat="1" applyFont="1" applyFill="1" applyBorder="1" applyAlignment="1">
      <alignment horizontal="center"/>
    </xf>
    <xf numFmtId="4" fontId="13" fillId="0" borderId="12" xfId="0" applyNumberFormat="1" applyFont="1" applyFill="1" applyBorder="1"/>
    <xf numFmtId="0" fontId="8" fillId="0" borderId="13" xfId="0" applyFont="1" applyFill="1" applyBorder="1" applyAlignment="1">
      <alignment horizontal="left" vertical="center" wrapText="1"/>
    </xf>
    <xf numFmtId="0" fontId="0" fillId="0" borderId="14" xfId="0" applyFill="1" applyBorder="1" applyAlignment="1">
      <alignment horizontal="left" vertical="center" wrapText="1"/>
    </xf>
    <xf numFmtId="0" fontId="0" fillId="0" borderId="15" xfId="0" applyFill="1" applyBorder="1" applyAlignment="1">
      <alignment horizontal="left" vertical="center" wrapText="1"/>
    </xf>
    <xf numFmtId="0" fontId="11" fillId="6" borderId="10" xfId="0" applyFont="1" applyFill="1" applyBorder="1" applyAlignment="1">
      <alignment horizontal="center" vertical="center"/>
    </xf>
    <xf numFmtId="0" fontId="11" fillId="6" borderId="11" xfId="0" applyFont="1" applyFill="1" applyBorder="1" applyAlignment="1">
      <alignment horizontal="center" vertical="center"/>
    </xf>
    <xf numFmtId="0" fontId="0" fillId="7" borderId="12" xfId="0" applyFill="1" applyBorder="1" applyAlignment="1">
      <alignment horizontal="center" vertical="center" wrapText="1"/>
    </xf>
    <xf numFmtId="0" fontId="8" fillId="2" borderId="1" xfId="0" applyFont="1" applyFill="1" applyBorder="1" applyAlignment="1">
      <alignment vertical="center" wrapText="1"/>
    </xf>
    <xf numFmtId="0" fontId="8" fillId="2" borderId="10" xfId="0" applyFont="1" applyFill="1" applyBorder="1" applyAlignment="1">
      <alignment horizontal="center" vertical="center"/>
    </xf>
    <xf numFmtId="0" fontId="11" fillId="6" borderId="2" xfId="0" applyFont="1" applyFill="1" applyBorder="1" applyAlignment="1">
      <alignment horizontal="center" vertical="center"/>
    </xf>
    <xf numFmtId="0" fontId="0" fillId="4" borderId="10" xfId="0" applyFill="1" applyBorder="1" applyAlignment="1">
      <alignment horizontal="left" vertical="center"/>
    </xf>
    <xf numFmtId="0" fontId="8" fillId="2" borderId="13" xfId="0" applyFont="1" applyFill="1" applyBorder="1" applyAlignment="1">
      <alignment horizontal="left" vertical="center" wrapText="1"/>
    </xf>
    <xf numFmtId="0" fontId="0" fillId="2" borderId="14" xfId="0" applyFill="1" applyBorder="1" applyAlignment="1">
      <alignment horizontal="left" vertical="center" wrapText="1"/>
    </xf>
    <xf numFmtId="0" fontId="0" fillId="2" borderId="15" xfId="0" applyFill="1" applyBorder="1" applyAlignment="1">
      <alignment horizontal="left" vertical="center" wrapText="1"/>
    </xf>
    <xf numFmtId="0" fontId="0" fillId="2" borderId="12" xfId="0" applyFill="1" applyBorder="1" applyAlignment="1">
      <alignment vertical="center" wrapText="1"/>
    </xf>
    <xf numFmtId="0" fontId="8" fillId="2" borderId="1" xfId="0" applyFont="1" applyFill="1" applyBorder="1" applyAlignment="1">
      <alignment horizontal="left" vertical="center" wrapText="1"/>
    </xf>
    <xf numFmtId="0" fontId="8" fillId="2" borderId="6" xfId="0" applyFont="1" applyFill="1" applyBorder="1" applyAlignment="1">
      <alignment horizontal="left" vertical="center" wrapText="1"/>
    </xf>
    <xf numFmtId="0" fontId="0" fillId="0" borderId="0" xfId="0" applyAlignment="1">
      <alignment horizontal="center"/>
    </xf>
    <xf numFmtId="49" fontId="0" fillId="2" borderId="9" xfId="0" applyNumberFormat="1" applyFill="1" applyBorder="1" applyAlignment="1">
      <alignment horizontal="center" vertical="center" wrapText="1"/>
    </xf>
    <xf numFmtId="49" fontId="0" fillId="2" borderId="10" xfId="0" applyNumberFormat="1" applyFill="1" applyBorder="1" applyAlignment="1">
      <alignment horizontal="center" vertical="center" wrapText="1"/>
    </xf>
    <xf numFmtId="0" fontId="0" fillId="2" borderId="10" xfId="0" applyFill="1" applyBorder="1" applyAlignment="1">
      <alignment horizontal="center" vertical="center" wrapText="1"/>
    </xf>
    <xf numFmtId="0" fontId="0" fillId="2" borderId="10" xfId="0" applyFill="1" applyBorder="1" applyAlignment="1">
      <alignment horizontal="left" vertical="top" wrapText="1"/>
    </xf>
    <xf numFmtId="0" fontId="0" fillId="0" borderId="10" xfId="0" applyFill="1" applyBorder="1" applyAlignment="1">
      <alignment horizontal="center" vertical="center"/>
    </xf>
    <xf numFmtId="165" fontId="0" fillId="0" borderId="10" xfId="0" applyNumberFormat="1" applyFill="1" applyBorder="1" applyAlignment="1">
      <alignment horizontal="center"/>
    </xf>
    <xf numFmtId="9" fontId="8" fillId="2" borderId="11" xfId="2" applyFont="1" applyFill="1" applyBorder="1" applyAlignment="1">
      <alignment horizontal="center" vertical="center" wrapText="1"/>
    </xf>
    <xf numFmtId="0" fontId="13" fillId="2" borderId="3" xfId="0" applyFont="1" applyFill="1" applyBorder="1" applyAlignment="1">
      <alignment horizontal="center" vertical="top" wrapText="1"/>
    </xf>
    <xf numFmtId="0" fontId="8" fillId="0" borderId="6" xfId="0" applyFont="1" applyFill="1" applyBorder="1" applyAlignment="1">
      <alignment horizontal="left" vertical="top" wrapText="1"/>
    </xf>
    <xf numFmtId="0" fontId="8" fillId="0" borderId="8" xfId="0" applyFont="1" applyFill="1" applyBorder="1" applyAlignment="1">
      <alignment horizontal="left" vertical="top" wrapText="1"/>
    </xf>
    <xf numFmtId="0" fontId="8" fillId="0" borderId="7" xfId="0" applyFont="1" applyFill="1" applyBorder="1" applyAlignment="1">
      <alignment horizontal="left" vertical="top" wrapText="1"/>
    </xf>
    <xf numFmtId="0" fontId="0" fillId="0" borderId="15" xfId="0" applyFill="1" applyBorder="1" applyAlignment="1">
      <alignment horizontal="left"/>
    </xf>
    <xf numFmtId="0" fontId="0" fillId="0" borderId="6" xfId="0" applyFill="1" applyBorder="1" applyAlignment="1">
      <alignment horizontal="left"/>
    </xf>
    <xf numFmtId="0" fontId="0" fillId="0" borderId="8" xfId="0" applyFill="1" applyBorder="1" applyAlignment="1">
      <alignment horizontal="left"/>
    </xf>
    <xf numFmtId="0" fontId="0" fillId="0" borderId="7" xfId="0" applyFill="1" applyBorder="1" applyAlignment="1">
      <alignment horizontal="left"/>
    </xf>
    <xf numFmtId="166" fontId="0" fillId="0" borderId="6" xfId="0" applyNumberFormat="1" applyFill="1" applyBorder="1" applyAlignment="1">
      <alignment horizontal="center" vertical="center" wrapText="1"/>
    </xf>
    <xf numFmtId="166" fontId="0" fillId="0" borderId="8" xfId="0" applyNumberFormat="1" applyFill="1" applyBorder="1" applyAlignment="1">
      <alignment horizontal="center" vertical="center" wrapText="1"/>
    </xf>
    <xf numFmtId="166" fontId="0" fillId="0" borderId="7" xfId="0" applyNumberFormat="1" applyFill="1" applyBorder="1" applyAlignment="1">
      <alignment horizontal="center" vertical="center" wrapText="1"/>
    </xf>
    <xf numFmtId="0" fontId="8" fillId="0" borderId="0" xfId="0" applyFont="1" applyFill="1" applyBorder="1" applyAlignment="1">
      <alignment horizontal="left" vertical="top" wrapText="1"/>
    </xf>
    <xf numFmtId="0" fontId="8" fillId="0" borderId="4" xfId="0" applyFont="1" applyFill="1" applyBorder="1" applyAlignment="1">
      <alignment horizontal="left" vertical="top" wrapText="1"/>
    </xf>
    <xf numFmtId="0" fontId="8" fillId="0" borderId="5" xfId="0" applyFont="1" applyFill="1" applyBorder="1" applyAlignment="1">
      <alignment horizontal="left" vertical="top" wrapText="1"/>
    </xf>
    <xf numFmtId="0" fontId="0" fillId="0" borderId="0" xfId="0" applyFill="1" applyBorder="1" applyAlignment="1">
      <alignment horizontal="left"/>
    </xf>
    <xf numFmtId="0" fontId="0" fillId="0" borderId="4" xfId="0" applyFill="1" applyBorder="1" applyAlignment="1">
      <alignment horizontal="left"/>
    </xf>
    <xf numFmtId="0" fontId="0" fillId="0" borderId="5" xfId="0" applyFill="1" applyBorder="1" applyAlignment="1">
      <alignment horizontal="left"/>
    </xf>
    <xf numFmtId="0" fontId="0" fillId="0" borderId="9" xfId="0" applyFill="1" applyBorder="1" applyAlignment="1">
      <alignment horizontal="left"/>
    </xf>
    <xf numFmtId="0" fontId="0" fillId="0" borderId="10" xfId="0" applyFill="1" applyBorder="1" applyAlignment="1">
      <alignment horizontal="left"/>
    </xf>
    <xf numFmtId="0" fontId="0" fillId="0" borderId="11" xfId="0" applyFill="1" applyBorder="1" applyAlignment="1">
      <alignment horizontal="left"/>
    </xf>
    <xf numFmtId="0" fontId="0" fillId="0" borderId="4" xfId="0" applyBorder="1"/>
    <xf numFmtId="0" fontId="0" fillId="0" borderId="0" xfId="0" applyBorder="1"/>
    <xf numFmtId="0" fontId="0" fillId="0" borderId="0" xfId="0" applyBorder="1" applyAlignment="1"/>
    <xf numFmtId="9" fontId="0" fillId="0" borderId="12" xfId="2" applyFont="1" applyBorder="1" applyAlignment="1">
      <alignment horizontal="center" vertical="center"/>
    </xf>
    <xf numFmtId="0" fontId="13" fillId="0" borderId="11" xfId="0" applyFont="1" applyBorder="1" applyAlignment="1">
      <alignment horizontal="center"/>
    </xf>
    <xf numFmtId="0" fontId="13" fillId="0" borderId="12" xfId="0" applyFont="1" applyBorder="1"/>
    <xf numFmtId="4" fontId="13" fillId="0" borderId="12" xfId="0" applyNumberFormat="1" applyFont="1" applyBorder="1"/>
    <xf numFmtId="0" fontId="6" fillId="0" borderId="1" xfId="3" applyFont="1" applyBorder="1" applyAlignment="1">
      <alignment horizontal="center" vertical="center"/>
    </xf>
    <xf numFmtId="0" fontId="6" fillId="0" borderId="3" xfId="3" applyFont="1" applyBorder="1" applyAlignment="1">
      <alignment horizontal="center" vertical="center"/>
    </xf>
    <xf numFmtId="0" fontId="6" fillId="0" borderId="4" xfId="3" applyFont="1" applyBorder="1" applyAlignment="1">
      <alignment horizontal="center" vertical="center"/>
    </xf>
    <xf numFmtId="0" fontId="6" fillId="0" borderId="5" xfId="3" applyFont="1" applyBorder="1" applyAlignment="1">
      <alignment horizontal="center" vertical="center"/>
    </xf>
    <xf numFmtId="0" fontId="6" fillId="0" borderId="6" xfId="3" applyFont="1" applyBorder="1" applyAlignment="1">
      <alignment horizontal="center" vertical="center"/>
    </xf>
    <xf numFmtId="0" fontId="6" fillId="0" borderId="7" xfId="3" applyFont="1" applyBorder="1" applyAlignment="1">
      <alignment horizontal="center" vertical="center"/>
    </xf>
    <xf numFmtId="0" fontId="6" fillId="0" borderId="2" xfId="3" applyFont="1" applyBorder="1" applyAlignment="1">
      <alignment horizontal="center" vertical="center"/>
    </xf>
    <xf numFmtId="0" fontId="6" fillId="0" borderId="0" xfId="3" applyFont="1" applyBorder="1" applyAlignment="1">
      <alignment horizontal="center" vertical="center"/>
    </xf>
    <xf numFmtId="0" fontId="6" fillId="0" borderId="8" xfId="3" applyFont="1" applyBorder="1" applyAlignment="1">
      <alignment horizontal="center" vertical="center"/>
    </xf>
    <xf numFmtId="0" fontId="7" fillId="2" borderId="4" xfId="0" applyFont="1" applyFill="1" applyBorder="1" applyAlignment="1">
      <alignment horizontal="center"/>
    </xf>
    <xf numFmtId="0" fontId="7" fillId="2" borderId="0" xfId="0" applyFont="1" applyFill="1" applyBorder="1" applyAlignment="1">
      <alignment horizontal="center"/>
    </xf>
    <xf numFmtId="0" fontId="7" fillId="2" borderId="5" xfId="0" applyFont="1" applyFill="1" applyBorder="1" applyAlignment="1">
      <alignment horizontal="center"/>
    </xf>
    <xf numFmtId="0" fontId="8" fillId="2" borderId="4" xfId="0" applyFont="1" applyFill="1" applyBorder="1" applyAlignment="1">
      <alignment horizontal="center"/>
    </xf>
    <xf numFmtId="0" fontId="8" fillId="2" borderId="0" xfId="0" applyFont="1" applyFill="1" applyBorder="1" applyAlignment="1">
      <alignment horizontal="center"/>
    </xf>
    <xf numFmtId="0" fontId="0" fillId="2" borderId="0" xfId="0" applyFill="1" applyBorder="1" applyAlignment="1">
      <alignment horizontal="center"/>
    </xf>
    <xf numFmtId="0" fontId="0" fillId="2" borderId="5" xfId="0" applyFill="1" applyBorder="1" applyAlignment="1">
      <alignment horizontal="center"/>
    </xf>
    <xf numFmtId="0" fontId="0" fillId="2" borderId="4" xfId="0" applyFill="1" applyBorder="1" applyAlignment="1">
      <alignment horizontal="center"/>
    </xf>
    <xf numFmtId="0" fontId="0" fillId="3" borderId="9" xfId="0" applyFill="1" applyBorder="1" applyAlignment="1">
      <alignment horizontal="center"/>
    </xf>
    <xf numFmtId="0" fontId="0" fillId="3" borderId="10" xfId="0" applyFill="1" applyBorder="1" applyAlignment="1">
      <alignment horizontal="center"/>
    </xf>
    <xf numFmtId="0" fontId="0" fillId="3" borderId="11" xfId="0" applyFill="1" applyBorder="1" applyAlignment="1">
      <alignment horizontal="center"/>
    </xf>
    <xf numFmtId="0" fontId="8" fillId="2" borderId="12" xfId="0" applyFont="1" applyFill="1" applyBorder="1" applyAlignment="1">
      <alignment horizontal="left" vertical="center" wrapText="1"/>
    </xf>
    <xf numFmtId="0" fontId="0" fillId="2" borderId="12" xfId="0" applyFill="1" applyBorder="1" applyAlignment="1">
      <alignment horizontal="left" vertical="center" wrapText="1"/>
    </xf>
    <xf numFmtId="0" fontId="8" fillId="2" borderId="1" xfId="0" applyFont="1"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0" xfId="0" applyFill="1" applyBorder="1" applyAlignment="1">
      <alignment horizontal="center" vertical="center" wrapText="1"/>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0" fontId="0" fillId="2" borderId="8" xfId="0" applyFill="1" applyBorder="1" applyAlignment="1">
      <alignment horizontal="center" vertical="center" wrapText="1"/>
    </xf>
    <xf numFmtId="0" fontId="0" fillId="2" borderId="7" xfId="0" applyFill="1" applyBorder="1" applyAlignment="1">
      <alignment horizontal="center" vertical="center" wrapText="1"/>
    </xf>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3" fillId="2" borderId="4" xfId="0" applyFont="1" applyFill="1" applyBorder="1" applyAlignment="1">
      <alignment horizontal="center"/>
    </xf>
    <xf numFmtId="0" fontId="3" fillId="2" borderId="0" xfId="0" applyFont="1" applyFill="1" applyBorder="1" applyAlignment="1">
      <alignment horizontal="center"/>
    </xf>
    <xf numFmtId="0" fontId="3" fillId="2" borderId="5" xfId="0" applyFont="1" applyFill="1" applyBorder="1" applyAlignment="1">
      <alignment horizontal="center"/>
    </xf>
    <xf numFmtId="0" fontId="4" fillId="2" borderId="4" xfId="0" applyFont="1" applyFill="1" applyBorder="1" applyAlignment="1">
      <alignment horizontal="center"/>
    </xf>
    <xf numFmtId="0" fontId="4" fillId="2" borderId="0" xfId="0" applyFont="1" applyFill="1" applyBorder="1" applyAlignment="1">
      <alignment horizontal="center"/>
    </xf>
    <xf numFmtId="0" fontId="4" fillId="2" borderId="5" xfId="0" applyFont="1" applyFill="1" applyBorder="1" applyAlignment="1">
      <alignment horizontal="center"/>
    </xf>
    <xf numFmtId="0" fontId="10" fillId="3" borderId="4" xfId="0" applyFont="1" applyFill="1" applyBorder="1" applyAlignment="1">
      <alignment horizontal="center" vertical="center" wrapText="1"/>
    </xf>
    <xf numFmtId="0" fontId="10" fillId="3" borderId="0"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8" fillId="2" borderId="9" xfId="0" applyFont="1" applyFill="1" applyBorder="1" applyAlignment="1">
      <alignment horizontal="left" vertical="center"/>
    </xf>
    <xf numFmtId="0" fontId="0" fillId="2" borderId="10" xfId="0" applyFill="1" applyBorder="1" applyAlignment="1">
      <alignment horizontal="left" vertical="center"/>
    </xf>
    <xf numFmtId="0" fontId="0" fillId="2" borderId="11" xfId="0" applyFill="1" applyBorder="1" applyAlignment="1">
      <alignment horizontal="left" vertical="center"/>
    </xf>
    <xf numFmtId="0" fontId="0" fillId="2" borderId="9" xfId="0" applyFill="1" applyBorder="1" applyAlignment="1">
      <alignment horizontal="left" vertical="center"/>
    </xf>
    <xf numFmtId="0" fontId="8" fillId="2" borderId="6" xfId="0" applyFont="1" applyFill="1" applyBorder="1" applyAlignment="1">
      <alignment horizontal="left" vertical="center"/>
    </xf>
    <xf numFmtId="0" fontId="0" fillId="2" borderId="8" xfId="0" applyFill="1" applyBorder="1" applyAlignment="1">
      <alignment horizontal="left" vertical="center"/>
    </xf>
    <xf numFmtId="0" fontId="0" fillId="2" borderId="7" xfId="0" applyFill="1" applyBorder="1" applyAlignment="1">
      <alignment horizontal="left" vertical="center"/>
    </xf>
    <xf numFmtId="0" fontId="0" fillId="4" borderId="9" xfId="0"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8" fillId="2" borderId="13" xfId="0" applyFont="1" applyFill="1" applyBorder="1" applyAlignment="1">
      <alignment horizontal="left" vertical="center" wrapText="1"/>
    </xf>
    <xf numFmtId="0" fontId="0" fillId="2" borderId="14" xfId="0" applyFill="1" applyBorder="1" applyAlignment="1">
      <alignment horizontal="left" vertical="center" wrapText="1"/>
    </xf>
    <xf numFmtId="0" fontId="0" fillId="2" borderId="15" xfId="0" applyFill="1" applyBorder="1" applyAlignment="1">
      <alignment horizontal="left" vertical="center" wrapText="1"/>
    </xf>
    <xf numFmtId="0" fontId="8" fillId="2" borderId="13" xfId="0" applyFont="1" applyFill="1" applyBorder="1" applyAlignment="1">
      <alignment vertical="center" wrapText="1"/>
    </xf>
    <xf numFmtId="0" fontId="8" fillId="2" borderId="15" xfId="0" applyFont="1" applyFill="1" applyBorder="1" applyAlignment="1">
      <alignment vertical="center" wrapText="1"/>
    </xf>
    <xf numFmtId="0" fontId="8" fillId="2" borderId="9" xfId="0" applyFont="1" applyFill="1" applyBorder="1" applyAlignment="1">
      <alignment horizontal="center" vertical="center"/>
    </xf>
    <xf numFmtId="4" fontId="8" fillId="2" borderId="1" xfId="0" applyNumberFormat="1" applyFont="1" applyFill="1" applyBorder="1" applyAlignment="1">
      <alignment vertical="center" wrapText="1"/>
    </xf>
    <xf numFmtId="4" fontId="0" fillId="2" borderId="2" xfId="0" applyNumberFormat="1" applyFill="1" applyBorder="1" applyAlignment="1">
      <alignment vertical="center" wrapText="1"/>
    </xf>
    <xf numFmtId="4" fontId="0" fillId="2" borderId="3" xfId="0" applyNumberFormat="1" applyFill="1" applyBorder="1" applyAlignment="1">
      <alignment vertical="center" wrapText="1"/>
    </xf>
    <xf numFmtId="4" fontId="0" fillId="2" borderId="6" xfId="0" applyNumberFormat="1" applyFill="1" applyBorder="1" applyAlignment="1">
      <alignment vertical="center" wrapText="1"/>
    </xf>
    <xf numFmtId="4" fontId="0" fillId="2" borderId="8" xfId="0" applyNumberFormat="1" applyFill="1" applyBorder="1" applyAlignment="1">
      <alignment vertical="center" wrapText="1"/>
    </xf>
    <xf numFmtId="4" fontId="0" fillId="2" borderId="7" xfId="0" applyNumberFormat="1" applyFill="1" applyBorder="1" applyAlignment="1">
      <alignment vertical="center" wrapText="1"/>
    </xf>
    <xf numFmtId="0" fontId="8" fillId="2" borderId="1" xfId="0" applyFont="1" applyFill="1" applyBorder="1" applyAlignment="1">
      <alignment horizontal="left" vertical="center" wrapText="1"/>
    </xf>
    <xf numFmtId="0" fontId="8" fillId="2" borderId="2"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2" borderId="6"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7" xfId="0" applyFont="1" applyFill="1" applyBorder="1" applyAlignment="1">
      <alignment horizontal="left" vertical="center" wrapText="1"/>
    </xf>
    <xf numFmtId="44" fontId="0" fillId="2" borderId="1" xfId="1" applyFont="1" applyFill="1" applyBorder="1" applyAlignment="1">
      <alignment vertical="center" wrapText="1"/>
    </xf>
    <xf numFmtId="44" fontId="0" fillId="2" borderId="2" xfId="1" applyFont="1" applyFill="1" applyBorder="1" applyAlignment="1">
      <alignment vertical="center" wrapText="1"/>
    </xf>
    <xf numFmtId="44" fontId="0" fillId="2" borderId="3" xfId="1" applyFont="1" applyFill="1" applyBorder="1" applyAlignment="1">
      <alignment vertical="center" wrapText="1"/>
    </xf>
    <xf numFmtId="44" fontId="0" fillId="2" borderId="6" xfId="1" applyFont="1" applyFill="1" applyBorder="1" applyAlignment="1">
      <alignment vertical="center" wrapText="1"/>
    </xf>
    <xf numFmtId="44" fontId="0" fillId="2" borderId="8" xfId="1" applyFont="1" applyFill="1" applyBorder="1" applyAlignment="1">
      <alignment vertical="center" wrapText="1"/>
    </xf>
    <xf numFmtId="44" fontId="0" fillId="2" borderId="7" xfId="1" applyFont="1" applyFill="1" applyBorder="1" applyAlignment="1">
      <alignment vertical="center" wrapText="1"/>
    </xf>
    <xf numFmtId="0" fontId="8" fillId="2" borderId="10" xfId="0" applyFont="1" applyFill="1" applyBorder="1" applyAlignment="1">
      <alignment horizontal="center" vertical="center"/>
    </xf>
    <xf numFmtId="0" fontId="10" fillId="2" borderId="9" xfId="0" applyFont="1" applyFill="1" applyBorder="1" applyAlignment="1">
      <alignment horizontal="left" vertical="center" wrapText="1"/>
    </xf>
    <xf numFmtId="0" fontId="10" fillId="2" borderId="10" xfId="0" applyFont="1" applyFill="1" applyBorder="1" applyAlignment="1">
      <alignment horizontal="left" vertical="center" wrapText="1"/>
    </xf>
    <xf numFmtId="0" fontId="10" fillId="2" borderId="11" xfId="0" applyFont="1" applyFill="1" applyBorder="1" applyAlignment="1">
      <alignment horizontal="left" vertical="center" wrapText="1"/>
    </xf>
    <xf numFmtId="0" fontId="0" fillId="5" borderId="9" xfId="0" applyFill="1" applyBorder="1" applyAlignment="1">
      <alignment horizontal="center" vertical="center"/>
    </xf>
    <xf numFmtId="0" fontId="0" fillId="5" borderId="10" xfId="0" applyFill="1" applyBorder="1" applyAlignment="1">
      <alignment horizontal="center" vertical="center"/>
    </xf>
    <xf numFmtId="0" fontId="0" fillId="5" borderId="11" xfId="0" applyFill="1" applyBorder="1" applyAlignment="1">
      <alignment horizontal="center" vertical="center"/>
    </xf>
    <xf numFmtId="0" fontId="11" fillId="6" borderId="9" xfId="0" applyFont="1" applyFill="1" applyBorder="1" applyAlignment="1">
      <alignment horizontal="center" vertical="center"/>
    </xf>
    <xf numFmtId="0" fontId="11" fillId="6" borderId="2" xfId="0" applyFont="1" applyFill="1" applyBorder="1" applyAlignment="1">
      <alignment horizontal="center" vertical="center"/>
    </xf>
    <xf numFmtId="0" fontId="11" fillId="6" borderId="3" xfId="0" applyFont="1" applyFill="1" applyBorder="1" applyAlignment="1">
      <alignment horizontal="center" vertical="center"/>
    </xf>
    <xf numFmtId="0" fontId="8" fillId="2" borderId="9" xfId="0" applyFont="1" applyFill="1" applyBorder="1" applyAlignment="1">
      <alignment vertical="center" wrapText="1"/>
    </xf>
    <xf numFmtId="0" fontId="0" fillId="2" borderId="9" xfId="0" applyFill="1" applyBorder="1" applyAlignment="1">
      <alignment vertical="center" wrapText="1"/>
    </xf>
    <xf numFmtId="0" fontId="8" fillId="7" borderId="1" xfId="0" applyFont="1" applyFill="1" applyBorder="1" applyAlignment="1">
      <alignment horizontal="center" vertical="center" wrapText="1"/>
    </xf>
    <xf numFmtId="0" fontId="8" fillId="7" borderId="2" xfId="0" applyFont="1" applyFill="1" applyBorder="1" applyAlignment="1">
      <alignment horizontal="center" vertical="center" wrapText="1"/>
    </xf>
    <xf numFmtId="0" fontId="8" fillId="7" borderId="3" xfId="0" applyFont="1" applyFill="1" applyBorder="1" applyAlignment="1">
      <alignment horizontal="center" vertical="center" wrapText="1"/>
    </xf>
    <xf numFmtId="0" fontId="8" fillId="7" borderId="4" xfId="0" applyFont="1" applyFill="1" applyBorder="1" applyAlignment="1">
      <alignment horizontal="center" vertical="center" wrapText="1"/>
    </xf>
    <xf numFmtId="0" fontId="8" fillId="7" borderId="0" xfId="0" applyFont="1" applyFill="1" applyBorder="1" applyAlignment="1">
      <alignment horizontal="center" vertical="center" wrapText="1"/>
    </xf>
    <xf numFmtId="0" fontId="8" fillId="7" borderId="5" xfId="0" applyFont="1" applyFill="1" applyBorder="1" applyAlignment="1">
      <alignment horizontal="center" vertical="center" wrapText="1"/>
    </xf>
    <xf numFmtId="0" fontId="8" fillId="7" borderId="6" xfId="0" applyFont="1" applyFill="1" applyBorder="1" applyAlignment="1">
      <alignment horizontal="center" vertical="center" wrapText="1"/>
    </xf>
    <xf numFmtId="0" fontId="8" fillId="7" borderId="8" xfId="0" applyFont="1" applyFill="1" applyBorder="1" applyAlignment="1">
      <alignment horizontal="center" vertical="center" wrapText="1"/>
    </xf>
    <xf numFmtId="0" fontId="8" fillId="7" borderId="7" xfId="0" applyFont="1" applyFill="1" applyBorder="1" applyAlignment="1">
      <alignment horizontal="center" vertical="center" wrapText="1"/>
    </xf>
    <xf numFmtId="49" fontId="8" fillId="4" borderId="9" xfId="0" applyNumberFormat="1" applyFont="1" applyFill="1" applyBorder="1" applyAlignment="1">
      <alignment horizontal="center" vertical="center"/>
    </xf>
    <xf numFmtId="49" fontId="0" fillId="4" borderId="11" xfId="0" applyNumberFormat="1" applyFill="1" applyBorder="1" applyAlignment="1">
      <alignment horizontal="center" vertical="center"/>
    </xf>
    <xf numFmtId="0" fontId="0" fillId="4" borderId="9" xfId="0" applyFill="1" applyBorder="1" applyAlignment="1">
      <alignment horizontal="left" vertical="center"/>
    </xf>
    <xf numFmtId="0" fontId="0" fillId="4" borderId="10" xfId="0" applyFill="1" applyBorder="1" applyAlignment="1">
      <alignment horizontal="left" vertical="center"/>
    </xf>
    <xf numFmtId="0" fontId="0" fillId="4" borderId="11" xfId="0" applyFill="1" applyBorder="1" applyAlignment="1">
      <alignment horizontal="left" vertical="center"/>
    </xf>
    <xf numFmtId="49" fontId="0" fillId="4" borderId="10" xfId="0" applyNumberFormat="1" applyFill="1" applyBorder="1" applyAlignment="1">
      <alignment horizontal="center" vertical="center"/>
    </xf>
    <xf numFmtId="0" fontId="0" fillId="2" borderId="9" xfId="0" applyFill="1" applyBorder="1" applyAlignment="1">
      <alignment vertical="center"/>
    </xf>
    <xf numFmtId="0" fontId="0" fillId="2" borderId="10" xfId="0" applyFill="1" applyBorder="1" applyAlignment="1">
      <alignment vertical="center"/>
    </xf>
    <xf numFmtId="0" fontId="0" fillId="2" borderId="11" xfId="0" applyFill="1" applyBorder="1" applyAlignment="1">
      <alignment vertical="center"/>
    </xf>
    <xf numFmtId="0" fontId="12" fillId="8" borderId="9" xfId="0" applyFont="1" applyFill="1" applyBorder="1" applyAlignment="1">
      <alignment horizontal="left" vertical="center" wrapText="1"/>
    </xf>
    <xf numFmtId="0" fontId="12" fillId="8" borderId="0" xfId="0" applyFont="1" applyFill="1" applyBorder="1" applyAlignment="1">
      <alignment horizontal="left" vertical="center" wrapText="1"/>
    </xf>
    <xf numFmtId="0" fontId="12" fillId="8" borderId="5" xfId="0" applyFont="1" applyFill="1" applyBorder="1" applyAlignment="1">
      <alignment horizontal="left" vertical="center" wrapText="1"/>
    </xf>
    <xf numFmtId="0" fontId="8" fillId="2" borderId="1" xfId="0" applyFont="1" applyFill="1" applyBorder="1" applyAlignment="1">
      <alignment vertical="center" wrapText="1"/>
    </xf>
    <xf numFmtId="0" fontId="0" fillId="2" borderId="4" xfId="0" applyFill="1" applyBorder="1" applyAlignment="1">
      <alignment vertical="center" wrapText="1"/>
    </xf>
    <xf numFmtId="0" fontId="0" fillId="2" borderId="6" xfId="0" applyFill="1" applyBorder="1" applyAlignment="1">
      <alignment vertical="center" wrapText="1"/>
    </xf>
    <xf numFmtId="0" fontId="0" fillId="7" borderId="1" xfId="0" applyFill="1" applyBorder="1" applyAlignment="1">
      <alignment horizontal="center" vertical="center" wrapText="1"/>
    </xf>
    <xf numFmtId="0" fontId="0" fillId="7" borderId="2" xfId="0" applyFill="1" applyBorder="1" applyAlignment="1">
      <alignment horizontal="center" vertical="center" wrapText="1"/>
    </xf>
    <xf numFmtId="0" fontId="0" fillId="7" borderId="3" xfId="0" applyFill="1" applyBorder="1" applyAlignment="1">
      <alignment horizontal="center" vertical="center" wrapText="1"/>
    </xf>
    <xf numFmtId="0" fontId="0" fillId="7" borderId="4" xfId="0" applyFill="1" applyBorder="1" applyAlignment="1">
      <alignment horizontal="center" vertical="center" wrapText="1"/>
    </xf>
    <xf numFmtId="0" fontId="0" fillId="7" borderId="0" xfId="0" applyFill="1" applyBorder="1" applyAlignment="1">
      <alignment horizontal="center" vertical="center" wrapText="1"/>
    </xf>
    <xf numFmtId="0" fontId="0" fillId="7" borderId="5" xfId="0" applyFill="1" applyBorder="1" applyAlignment="1">
      <alignment horizontal="center" vertical="center" wrapText="1"/>
    </xf>
    <xf numFmtId="0" fontId="0" fillId="7" borderId="6" xfId="0" applyFill="1" applyBorder="1" applyAlignment="1">
      <alignment horizontal="center" vertical="center" wrapText="1"/>
    </xf>
    <xf numFmtId="0" fontId="0" fillId="7" borderId="8" xfId="0" applyFill="1" applyBorder="1" applyAlignment="1">
      <alignment horizontal="center" vertical="center" wrapText="1"/>
    </xf>
    <xf numFmtId="0" fontId="0" fillId="7" borderId="7" xfId="0" applyFill="1" applyBorder="1" applyAlignment="1">
      <alignment horizontal="center" vertical="center" wrapText="1"/>
    </xf>
    <xf numFmtId="0" fontId="0" fillId="0" borderId="4" xfId="0" applyFill="1" applyBorder="1" applyAlignment="1">
      <alignment horizontal="center"/>
    </xf>
    <xf numFmtId="0" fontId="0" fillId="0" borderId="0" xfId="0" applyFill="1" applyBorder="1" applyAlignment="1">
      <alignment horizontal="center"/>
    </xf>
    <xf numFmtId="0" fontId="0" fillId="0" borderId="5" xfId="0" applyFill="1" applyBorder="1" applyAlignment="1">
      <alignment horizontal="center"/>
    </xf>
    <xf numFmtId="0" fontId="9" fillId="7" borderId="1" xfId="0" applyFont="1" applyFill="1" applyBorder="1" applyAlignment="1">
      <alignment horizontal="center" vertical="center" wrapText="1"/>
    </xf>
    <xf numFmtId="0" fontId="9" fillId="7" borderId="2" xfId="0" applyFont="1" applyFill="1" applyBorder="1" applyAlignment="1">
      <alignment horizontal="center" vertical="center" wrapText="1"/>
    </xf>
    <xf numFmtId="0" fontId="9" fillId="7" borderId="10" xfId="0" applyFont="1" applyFill="1" applyBorder="1" applyAlignment="1">
      <alignment horizontal="center" vertical="center" wrapText="1"/>
    </xf>
    <xf numFmtId="0" fontId="9" fillId="7" borderId="3" xfId="0" applyFont="1" applyFill="1" applyBorder="1" applyAlignment="1">
      <alignment horizontal="center" vertical="center" wrapText="1"/>
    </xf>
    <xf numFmtId="0" fontId="10" fillId="2" borderId="4" xfId="0" applyFont="1" applyFill="1" applyBorder="1" applyAlignment="1">
      <alignment horizontal="center" vertical="top" wrapText="1"/>
    </xf>
    <xf numFmtId="0" fontId="10" fillId="2" borderId="0" xfId="0" applyFont="1" applyFill="1" applyBorder="1" applyAlignment="1">
      <alignment horizontal="center" vertical="top" wrapText="1"/>
    </xf>
    <xf numFmtId="0" fontId="10" fillId="2" borderId="6" xfId="0" applyFont="1" applyFill="1" applyBorder="1" applyAlignment="1">
      <alignment horizontal="center" vertical="top" wrapText="1"/>
    </xf>
    <xf numFmtId="0" fontId="10" fillId="2" borderId="8" xfId="0" applyFont="1" applyFill="1" applyBorder="1" applyAlignment="1">
      <alignment horizontal="center" vertical="top"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8" fillId="2" borderId="9" xfId="0" applyFont="1" applyFill="1" applyBorder="1" applyAlignment="1">
      <alignment horizontal="center" vertical="top" wrapText="1"/>
    </xf>
    <xf numFmtId="0" fontId="8" fillId="2" borderId="11" xfId="0" applyFont="1" applyFill="1" applyBorder="1" applyAlignment="1">
      <alignment horizontal="center" vertical="top" wrapText="1"/>
    </xf>
    <xf numFmtId="9" fontId="0" fillId="2" borderId="2" xfId="0" applyNumberFormat="1" applyFont="1" applyFill="1" applyBorder="1" applyAlignment="1">
      <alignment horizontal="center" vertical="center" wrapText="1"/>
    </xf>
    <xf numFmtId="9" fontId="0" fillId="2" borderId="3" xfId="0" applyNumberFormat="1" applyFont="1" applyFill="1" applyBorder="1" applyAlignment="1">
      <alignment horizontal="center" vertical="center" wrapText="1"/>
    </xf>
    <xf numFmtId="9" fontId="0" fillId="2" borderId="8" xfId="0" applyNumberFormat="1" applyFont="1" applyFill="1" applyBorder="1" applyAlignment="1">
      <alignment horizontal="center" vertical="center" wrapText="1"/>
    </xf>
    <xf numFmtId="9" fontId="0" fillId="2" borderId="7" xfId="0" applyNumberFormat="1" applyFont="1" applyFill="1" applyBorder="1" applyAlignment="1">
      <alignment horizontal="center" vertical="center" wrapText="1"/>
    </xf>
    <xf numFmtId="9" fontId="0" fillId="2" borderId="13" xfId="0" applyNumberFormat="1" applyFill="1" applyBorder="1" applyAlignment="1">
      <alignment horizontal="center" vertical="center" wrapText="1"/>
    </xf>
    <xf numFmtId="9" fontId="0" fillId="2" borderId="15" xfId="0" applyNumberForma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8" fillId="7" borderId="15" xfId="0" applyFont="1" applyFill="1" applyBorder="1" applyAlignment="1">
      <alignment horizontal="center" vertical="center" wrapText="1"/>
    </xf>
    <xf numFmtId="0" fontId="0" fillId="7" borderId="1" xfId="0" applyFill="1" applyBorder="1" applyAlignment="1">
      <alignment horizontal="center" vertical="center"/>
    </xf>
    <xf numFmtId="0" fontId="0" fillId="7" borderId="3" xfId="0" applyFill="1" applyBorder="1" applyAlignment="1">
      <alignment horizontal="center" vertical="center"/>
    </xf>
    <xf numFmtId="0" fontId="0" fillId="7" borderId="6" xfId="0" applyFill="1" applyBorder="1" applyAlignment="1">
      <alignment horizontal="center" vertical="center"/>
    </xf>
    <xf numFmtId="0" fontId="0" fillId="7" borderId="7" xfId="0" applyFill="1" applyBorder="1" applyAlignment="1">
      <alignment horizontal="center" vertical="center"/>
    </xf>
    <xf numFmtId="0" fontId="0" fillId="7" borderId="13" xfId="0" applyFill="1" applyBorder="1" applyAlignment="1">
      <alignment horizontal="center" vertical="center" wrapText="1"/>
    </xf>
    <xf numFmtId="0" fontId="0" fillId="7" borderId="15"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15" xfId="0" applyFill="1" applyBorder="1" applyAlignment="1">
      <alignment horizontal="center" vertical="center" wrapText="1"/>
    </xf>
    <xf numFmtId="9" fontId="8" fillId="2" borderId="13" xfId="2" applyFont="1" applyFill="1" applyBorder="1" applyAlignment="1">
      <alignment horizontal="center" vertical="center" wrapText="1"/>
    </xf>
    <xf numFmtId="9" fontId="8" fillId="2" borderId="15" xfId="2" applyFont="1" applyFill="1" applyBorder="1" applyAlignment="1">
      <alignment horizontal="center" vertical="center" wrapText="1"/>
    </xf>
    <xf numFmtId="0" fontId="16" fillId="2" borderId="5" xfId="0" applyFont="1" applyFill="1" applyBorder="1" applyAlignment="1">
      <alignment horizontal="center" vertical="top" wrapText="1"/>
    </xf>
    <xf numFmtId="0" fontId="16" fillId="2" borderId="7" xfId="0" applyFont="1" applyFill="1" applyBorder="1" applyAlignment="1">
      <alignment horizontal="center" vertical="top" wrapText="1"/>
    </xf>
    <xf numFmtId="0" fontId="15" fillId="2" borderId="13"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4" fillId="2" borderId="6" xfId="0" applyFont="1" applyFill="1" applyBorder="1" applyAlignment="1">
      <alignment horizontal="center" vertical="top" wrapText="1"/>
    </xf>
    <xf numFmtId="0" fontId="14" fillId="2" borderId="8" xfId="0" applyFont="1" applyFill="1" applyBorder="1" applyAlignment="1">
      <alignment horizontal="center" vertical="top" wrapText="1"/>
    </xf>
    <xf numFmtId="0" fontId="13" fillId="2" borderId="1" xfId="0" applyFont="1" applyFill="1" applyBorder="1" applyAlignment="1">
      <alignment horizontal="center" vertical="top" wrapText="1"/>
    </xf>
    <xf numFmtId="0" fontId="13" fillId="2" borderId="3" xfId="0" applyFont="1" applyFill="1" applyBorder="1" applyAlignment="1">
      <alignment horizontal="center" vertical="top" wrapText="1"/>
    </xf>
    <xf numFmtId="0" fontId="13" fillId="2" borderId="6" xfId="0" applyFont="1" applyFill="1" applyBorder="1" applyAlignment="1">
      <alignment horizontal="center" vertical="top" wrapText="1"/>
    </xf>
    <xf numFmtId="0" fontId="13" fillId="2" borderId="7" xfId="0" applyFont="1" applyFill="1" applyBorder="1" applyAlignment="1">
      <alignment horizontal="center" vertical="top" wrapText="1"/>
    </xf>
    <xf numFmtId="0" fontId="8" fillId="12" borderId="1" xfId="0" applyFont="1" applyFill="1" applyBorder="1" applyAlignment="1">
      <alignment horizontal="center" vertical="top" wrapText="1"/>
    </xf>
    <xf numFmtId="0" fontId="8" fillId="12" borderId="2" xfId="0" applyFont="1" applyFill="1" applyBorder="1" applyAlignment="1">
      <alignment horizontal="center" vertical="top" wrapText="1"/>
    </xf>
    <xf numFmtId="0" fontId="8" fillId="12" borderId="3" xfId="0" applyFont="1" applyFill="1" applyBorder="1" applyAlignment="1">
      <alignment horizontal="center" vertical="top" wrapText="1"/>
    </xf>
    <xf numFmtId="0" fontId="8" fillId="12" borderId="6" xfId="0" applyFont="1" applyFill="1" applyBorder="1" applyAlignment="1">
      <alignment horizontal="center" vertical="top" wrapText="1"/>
    </xf>
    <xf numFmtId="0" fontId="8" fillId="12" borderId="8" xfId="0" applyFont="1" applyFill="1" applyBorder="1" applyAlignment="1">
      <alignment horizontal="center" vertical="top" wrapText="1"/>
    </xf>
    <xf numFmtId="0" fontId="8" fillId="12" borderId="7" xfId="0" applyFont="1" applyFill="1" applyBorder="1" applyAlignment="1">
      <alignment horizontal="center" vertical="top" wrapText="1"/>
    </xf>
    <xf numFmtId="0" fontId="0" fillId="12" borderId="1" xfId="0" applyFill="1" applyBorder="1" applyAlignment="1">
      <alignment horizontal="center" vertical="center" wrapText="1"/>
    </xf>
    <xf numFmtId="0" fontId="0" fillId="12" borderId="3" xfId="0" applyFill="1" applyBorder="1" applyAlignment="1">
      <alignment horizontal="center" vertical="center" wrapText="1"/>
    </xf>
    <xf numFmtId="0" fontId="0" fillId="12" borderId="6" xfId="0" applyFill="1" applyBorder="1" applyAlignment="1">
      <alignment horizontal="center" vertical="center" wrapText="1"/>
    </xf>
    <xf numFmtId="0" fontId="0" fillId="12" borderId="7" xfId="0" applyFill="1" applyBorder="1" applyAlignment="1">
      <alignment horizontal="center" vertical="center" wrapText="1"/>
    </xf>
    <xf numFmtId="4" fontId="0" fillId="4" borderId="1" xfId="0" applyNumberFormat="1" applyFill="1" applyBorder="1" applyAlignment="1">
      <alignment horizontal="right" vertical="center" wrapText="1"/>
    </xf>
    <xf numFmtId="4" fontId="0" fillId="4" borderId="2" xfId="0" applyNumberFormat="1" applyFill="1" applyBorder="1" applyAlignment="1">
      <alignment horizontal="right" vertical="center" wrapText="1"/>
    </xf>
    <xf numFmtId="4" fontId="0" fillId="4" borderId="3" xfId="0" applyNumberFormat="1" applyFill="1" applyBorder="1" applyAlignment="1">
      <alignment horizontal="right" vertical="center" wrapText="1"/>
    </xf>
    <xf numFmtId="4" fontId="0" fillId="4" borderId="6" xfId="0" applyNumberFormat="1" applyFill="1" applyBorder="1" applyAlignment="1">
      <alignment horizontal="right" vertical="center" wrapText="1"/>
    </xf>
    <xf numFmtId="4" fontId="0" fillId="4" borderId="8" xfId="0" applyNumberFormat="1" applyFill="1" applyBorder="1" applyAlignment="1">
      <alignment horizontal="right" vertical="center" wrapText="1"/>
    </xf>
    <xf numFmtId="4" fontId="0" fillId="4" borderId="7" xfId="0" applyNumberFormat="1" applyFill="1" applyBorder="1" applyAlignment="1">
      <alignment horizontal="right" vertical="center" wrapText="1"/>
    </xf>
    <xf numFmtId="4" fontId="0" fillId="2" borderId="1" xfId="0" applyNumberFormat="1" applyFill="1" applyBorder="1" applyAlignment="1">
      <alignment horizontal="right" vertical="center" wrapText="1"/>
    </xf>
    <xf numFmtId="4" fontId="0" fillId="2" borderId="2" xfId="0" applyNumberFormat="1" applyFill="1" applyBorder="1" applyAlignment="1">
      <alignment horizontal="right" vertical="center" wrapText="1"/>
    </xf>
    <xf numFmtId="4" fontId="0" fillId="2" borderId="3" xfId="0" applyNumberFormat="1" applyFill="1" applyBorder="1" applyAlignment="1">
      <alignment horizontal="right" vertical="center" wrapText="1"/>
    </xf>
    <xf numFmtId="4" fontId="0" fillId="2" borderId="6" xfId="0" applyNumberFormat="1" applyFill="1" applyBorder="1" applyAlignment="1">
      <alignment horizontal="right" vertical="center" wrapText="1"/>
    </xf>
    <xf numFmtId="4" fontId="0" fillId="2" borderId="8" xfId="0" applyNumberFormat="1" applyFill="1" applyBorder="1" applyAlignment="1">
      <alignment horizontal="right" vertical="center" wrapText="1"/>
    </xf>
    <xf numFmtId="4" fontId="0" fillId="2" borderId="7" xfId="0" applyNumberFormat="1" applyFill="1" applyBorder="1" applyAlignment="1">
      <alignment horizontal="right" vertical="center" wrapText="1"/>
    </xf>
    <xf numFmtId="4" fontId="8" fillId="2" borderId="13" xfId="2" applyNumberFormat="1" applyFont="1" applyFill="1" applyBorder="1" applyAlignment="1">
      <alignment horizontal="right" vertical="center" wrapText="1"/>
    </xf>
    <xf numFmtId="4" fontId="8" fillId="2" borderId="15" xfId="2" applyNumberFormat="1" applyFont="1" applyFill="1" applyBorder="1" applyAlignment="1">
      <alignment horizontal="right" vertical="center" wrapText="1"/>
    </xf>
    <xf numFmtId="4" fontId="0" fillId="11" borderId="1" xfId="0" applyNumberFormat="1" applyFill="1" applyBorder="1" applyAlignment="1">
      <alignment horizontal="right" vertical="center" wrapText="1"/>
    </xf>
    <xf numFmtId="4" fontId="0" fillId="11" borderId="2" xfId="0" applyNumberFormat="1" applyFill="1" applyBorder="1" applyAlignment="1">
      <alignment horizontal="right" vertical="center" wrapText="1"/>
    </xf>
    <xf numFmtId="4" fontId="0" fillId="11" borderId="3" xfId="0" applyNumberFormat="1" applyFill="1" applyBorder="1" applyAlignment="1">
      <alignment horizontal="right" vertical="center" wrapText="1"/>
    </xf>
    <xf numFmtId="4" fontId="0" fillId="11" borderId="6" xfId="0" applyNumberFormat="1" applyFill="1" applyBorder="1" applyAlignment="1">
      <alignment horizontal="right" vertical="center" wrapText="1"/>
    </xf>
    <xf numFmtId="4" fontId="0" fillId="11" borderId="8" xfId="0" applyNumberFormat="1" applyFill="1" applyBorder="1" applyAlignment="1">
      <alignment horizontal="right" vertical="center" wrapText="1"/>
    </xf>
    <xf numFmtId="4" fontId="0" fillId="11" borderId="7" xfId="0" applyNumberFormat="1" applyFill="1" applyBorder="1" applyAlignment="1">
      <alignment horizontal="right" vertical="center" wrapText="1"/>
    </xf>
    <xf numFmtId="0" fontId="0" fillId="9" borderId="9" xfId="0" applyFill="1" applyBorder="1" applyAlignment="1">
      <alignment horizontal="center"/>
    </xf>
    <xf numFmtId="0" fontId="0" fillId="9" borderId="10" xfId="0" applyFill="1" applyBorder="1" applyAlignment="1">
      <alignment horizontal="center"/>
    </xf>
    <xf numFmtId="0" fontId="0" fillId="9" borderId="8" xfId="0" applyFill="1" applyBorder="1" applyAlignment="1">
      <alignment horizontal="center"/>
    </xf>
    <xf numFmtId="0" fontId="0" fillId="9" borderId="11" xfId="0" applyFill="1" applyBorder="1" applyAlignment="1">
      <alignment horizontal="center"/>
    </xf>
    <xf numFmtId="0" fontId="11" fillId="6" borderId="10" xfId="0" applyFont="1" applyFill="1" applyBorder="1" applyAlignment="1">
      <alignment horizontal="center" vertical="center"/>
    </xf>
    <xf numFmtId="0" fontId="11" fillId="6" borderId="11" xfId="0" applyFont="1" applyFill="1" applyBorder="1" applyAlignment="1">
      <alignment horizontal="center" vertical="center"/>
    </xf>
    <xf numFmtId="0" fontId="0" fillId="4" borderId="1" xfId="0" applyFill="1" applyBorder="1" applyAlignment="1">
      <alignment horizontal="center" vertical="center" wrapText="1"/>
    </xf>
    <xf numFmtId="0" fontId="0" fillId="4" borderId="2" xfId="0" applyFill="1" applyBorder="1" applyAlignment="1">
      <alignment horizontal="center" vertical="center" wrapText="1"/>
    </xf>
    <xf numFmtId="0" fontId="0" fillId="4" borderId="3" xfId="0" applyFill="1" applyBorder="1" applyAlignment="1">
      <alignment horizontal="center" vertical="center" wrapText="1"/>
    </xf>
    <xf numFmtId="0" fontId="0" fillId="4" borderId="6" xfId="0" applyFill="1" applyBorder="1" applyAlignment="1">
      <alignment horizontal="center" vertical="center" wrapText="1"/>
    </xf>
    <xf numFmtId="0" fontId="0" fillId="4" borderId="8" xfId="0" applyFill="1" applyBorder="1" applyAlignment="1">
      <alignment horizontal="center" vertical="center" wrapText="1"/>
    </xf>
    <xf numFmtId="0" fontId="0" fillId="4" borderId="7" xfId="0" applyFill="1" applyBorder="1" applyAlignment="1">
      <alignment horizontal="center" vertical="center" wrapText="1"/>
    </xf>
    <xf numFmtId="4" fontId="0" fillId="2" borderId="1" xfId="0" applyNumberFormat="1" applyFill="1" applyBorder="1" applyAlignment="1">
      <alignment horizontal="center" vertical="center" wrapText="1"/>
    </xf>
    <xf numFmtId="0" fontId="0" fillId="2" borderId="1"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2"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8" xfId="0" applyFill="1" applyBorder="1" applyAlignment="1">
      <alignment horizontal="center" vertical="center" wrapText="1"/>
    </xf>
    <xf numFmtId="0" fontId="0" fillId="11" borderId="7" xfId="0" applyFill="1" applyBorder="1" applyAlignment="1">
      <alignment horizontal="center" vertical="center" wrapText="1"/>
    </xf>
    <xf numFmtId="0" fontId="11" fillId="10" borderId="9" xfId="0" applyFont="1" applyFill="1" applyBorder="1" applyAlignment="1">
      <alignment horizontal="center" vertical="center"/>
    </xf>
    <xf numFmtId="0" fontId="11" fillId="10" borderId="10" xfId="0" applyFont="1" applyFill="1" applyBorder="1" applyAlignment="1">
      <alignment horizontal="center" vertical="center"/>
    </xf>
    <xf numFmtId="0" fontId="11" fillId="10" borderId="11" xfId="0" applyFont="1" applyFill="1" applyBorder="1" applyAlignment="1">
      <alignment horizontal="center" vertical="center"/>
    </xf>
    <xf numFmtId="0" fontId="8" fillId="7" borderId="12" xfId="0" applyFont="1" applyFill="1" applyBorder="1" applyAlignment="1">
      <alignment horizontal="center" vertical="center" wrapText="1"/>
    </xf>
    <xf numFmtId="0" fontId="0" fillId="7" borderId="12" xfId="0" applyFill="1" applyBorder="1" applyAlignment="1">
      <alignment horizontal="center" vertical="center" wrapText="1"/>
    </xf>
    <xf numFmtId="0" fontId="8" fillId="7" borderId="9" xfId="0" applyFont="1" applyFill="1" applyBorder="1" applyAlignment="1">
      <alignment horizontal="center" vertical="center" wrapText="1"/>
    </xf>
    <xf numFmtId="0" fontId="8" fillId="7" borderId="10" xfId="0" applyFont="1" applyFill="1" applyBorder="1" applyAlignment="1">
      <alignment horizontal="center" vertical="center" wrapText="1"/>
    </xf>
    <xf numFmtId="0" fontId="8" fillId="7" borderId="11" xfId="0" applyFont="1" applyFill="1" applyBorder="1" applyAlignment="1">
      <alignment horizontal="center" vertical="center" wrapText="1"/>
    </xf>
    <xf numFmtId="0" fontId="8" fillId="7" borderId="12" xfId="0" applyFont="1" applyFill="1" applyBorder="1" applyAlignment="1">
      <alignment horizontal="center" wrapText="1"/>
    </xf>
    <xf numFmtId="0" fontId="0" fillId="7" borderId="12" xfId="0" applyFill="1" applyBorder="1" applyAlignment="1">
      <alignment horizontal="center" wrapText="1"/>
    </xf>
    <xf numFmtId="0" fontId="8" fillId="0" borderId="12" xfId="0" applyFont="1" applyFill="1" applyBorder="1" applyAlignment="1">
      <alignment horizontal="left" vertical="top" wrapText="1"/>
    </xf>
    <xf numFmtId="0" fontId="0" fillId="0" borderId="12" xfId="0" applyFill="1" applyBorder="1" applyAlignment="1">
      <alignment horizontal="left"/>
    </xf>
    <xf numFmtId="166" fontId="0" fillId="0" borderId="12" xfId="0" applyNumberFormat="1" applyFill="1" applyBorder="1" applyAlignment="1">
      <alignment horizontal="center" vertical="center" wrapText="1"/>
    </xf>
    <xf numFmtId="166" fontId="0" fillId="0" borderId="9" xfId="0" applyNumberFormat="1" applyFill="1" applyBorder="1" applyAlignment="1">
      <alignment horizontal="center" vertical="center" wrapText="1"/>
    </xf>
    <xf numFmtId="166" fontId="0" fillId="0" borderId="10" xfId="0" applyNumberFormat="1" applyFill="1" applyBorder="1" applyAlignment="1">
      <alignment horizontal="center" vertical="center" wrapText="1"/>
    </xf>
    <xf numFmtId="166" fontId="0" fillId="0" borderId="11" xfId="0" applyNumberFormat="1" applyFill="1" applyBorder="1" applyAlignment="1">
      <alignment horizontal="center" vertical="center" wrapText="1"/>
    </xf>
    <xf numFmtId="0" fontId="8" fillId="0" borderId="6" xfId="0" applyFont="1" applyFill="1" applyBorder="1" applyAlignment="1">
      <alignment horizontal="left" vertical="center" wrapText="1"/>
    </xf>
    <xf numFmtId="0" fontId="8" fillId="0" borderId="8" xfId="0" applyFont="1" applyFill="1" applyBorder="1" applyAlignment="1">
      <alignment horizontal="left" vertical="center" wrapText="1"/>
    </xf>
    <xf numFmtId="0" fontId="8" fillId="0" borderId="7" xfId="0" applyFont="1" applyFill="1" applyBorder="1" applyAlignment="1">
      <alignment horizontal="left" vertical="center" wrapText="1"/>
    </xf>
    <xf numFmtId="0" fontId="0" fillId="0" borderId="6" xfId="0" applyFill="1" applyBorder="1" applyAlignment="1">
      <alignment horizontal="center" vertical="center" wrapText="1"/>
    </xf>
    <xf numFmtId="0" fontId="0" fillId="0" borderId="8" xfId="0" applyFill="1" applyBorder="1" applyAlignment="1">
      <alignment horizontal="center" vertical="center" wrapText="1"/>
    </xf>
    <xf numFmtId="0" fontId="0" fillId="0" borderId="7" xfId="0" applyFill="1" applyBorder="1" applyAlignment="1">
      <alignment horizontal="center" vertical="center" wrapText="1"/>
    </xf>
    <xf numFmtId="0" fontId="8" fillId="0" borderId="9" xfId="0" applyFont="1" applyFill="1" applyBorder="1" applyAlignment="1">
      <alignment horizontal="left" vertical="center" wrapText="1"/>
    </xf>
    <xf numFmtId="0" fontId="8" fillId="0" borderId="10" xfId="0" applyFont="1" applyFill="1" applyBorder="1" applyAlignment="1">
      <alignment horizontal="left" vertical="center" wrapText="1"/>
    </xf>
    <xf numFmtId="0" fontId="0" fillId="0" borderId="10" xfId="0" applyFill="1" applyBorder="1" applyAlignment="1">
      <alignment horizontal="left" vertical="center" wrapText="1"/>
    </xf>
    <xf numFmtId="0" fontId="0" fillId="0" borderId="11" xfId="0" applyFill="1" applyBorder="1" applyAlignment="1">
      <alignment horizontal="left" vertical="center" wrapText="1"/>
    </xf>
    <xf numFmtId="0" fontId="0" fillId="0" borderId="9" xfId="0" applyFill="1" applyBorder="1" applyAlignment="1">
      <alignment horizontal="left" vertical="center" wrapText="1"/>
    </xf>
    <xf numFmtId="0" fontId="0" fillId="0" borderId="9"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11" xfId="0" applyFill="1" applyBorder="1" applyAlignment="1">
      <alignment horizontal="center" vertical="center" wrapText="1"/>
    </xf>
    <xf numFmtId="0" fontId="0" fillId="10" borderId="1" xfId="0" applyFill="1" applyBorder="1" applyAlignment="1">
      <alignment horizontal="center" vertical="center" wrapText="1"/>
    </xf>
    <xf numFmtId="0" fontId="0" fillId="10" borderId="2" xfId="0" applyFill="1" applyBorder="1" applyAlignment="1">
      <alignment horizontal="center" vertical="center" wrapText="1"/>
    </xf>
    <xf numFmtId="0" fontId="0" fillId="10" borderId="3" xfId="0"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0" fillId="10" borderId="4" xfId="0" applyFill="1" applyBorder="1" applyAlignment="1">
      <alignment horizontal="center"/>
    </xf>
    <xf numFmtId="0" fontId="0" fillId="10" borderId="0" xfId="0" applyFill="1" applyBorder="1" applyAlignment="1">
      <alignment horizontal="center"/>
    </xf>
    <xf numFmtId="0" fontId="0" fillId="10" borderId="5" xfId="0" applyFill="1" applyBorder="1" applyAlignment="1">
      <alignment horizontal="center"/>
    </xf>
    <xf numFmtId="0" fontId="8" fillId="0" borderId="13" xfId="0" applyFont="1" applyFill="1" applyBorder="1" applyAlignment="1">
      <alignment horizontal="left" vertical="center" wrapText="1"/>
    </xf>
    <xf numFmtId="0" fontId="0" fillId="0" borderId="14" xfId="0" applyFill="1" applyBorder="1" applyAlignment="1">
      <alignment horizontal="left" vertical="center" wrapText="1"/>
    </xf>
    <xf numFmtId="0" fontId="0" fillId="0" borderId="15" xfId="0" applyFill="1" applyBorder="1" applyAlignment="1">
      <alignment horizontal="left" vertical="center" wrapText="1"/>
    </xf>
    <xf numFmtId="0" fontId="0" fillId="0" borderId="12" xfId="0"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13" xfId="0" applyFont="1" applyFill="1" applyBorder="1" applyAlignment="1">
      <alignment horizontal="left" vertical="center" wrapText="1"/>
    </xf>
    <xf numFmtId="0" fontId="12" fillId="0" borderId="15" xfId="0" applyFont="1" applyFill="1" applyBorder="1" applyAlignment="1">
      <alignment horizontal="left" vertical="center" wrapText="1"/>
    </xf>
    <xf numFmtId="4" fontId="13" fillId="0" borderId="9" xfId="0" applyNumberFormat="1" applyFont="1" applyFill="1" applyBorder="1" applyAlignment="1">
      <alignment horizontal="center"/>
    </xf>
    <xf numFmtId="4" fontId="13" fillId="0" borderId="10" xfId="0" applyNumberFormat="1" applyFont="1" applyFill="1" applyBorder="1" applyAlignment="1">
      <alignment horizontal="center"/>
    </xf>
    <xf numFmtId="4" fontId="13" fillId="0" borderId="11" xfId="0" applyNumberFormat="1" applyFont="1" applyFill="1" applyBorder="1" applyAlignment="1">
      <alignment horizontal="center"/>
    </xf>
    <xf numFmtId="4" fontId="13" fillId="0" borderId="12" xfId="0" applyNumberFormat="1" applyFont="1" applyFill="1" applyBorder="1" applyAlignment="1">
      <alignment horizontal="center"/>
    </xf>
    <xf numFmtId="4" fontId="13" fillId="0" borderId="12" xfId="0" applyNumberFormat="1" applyFont="1" applyFill="1" applyBorder="1"/>
    <xf numFmtId="4" fontId="13" fillId="0" borderId="9" xfId="0" applyNumberFormat="1" applyFont="1" applyBorder="1" applyAlignment="1">
      <alignment horizontal="center"/>
    </xf>
    <xf numFmtId="4" fontId="13" fillId="0" borderId="10" xfId="0" applyNumberFormat="1" applyFont="1" applyBorder="1" applyAlignment="1">
      <alignment horizontal="center"/>
    </xf>
    <xf numFmtId="4" fontId="13" fillId="0" borderId="11" xfId="0" applyNumberFormat="1" applyFont="1" applyBorder="1" applyAlignment="1">
      <alignment horizontal="center"/>
    </xf>
    <xf numFmtId="4" fontId="13" fillId="0" borderId="12" xfId="0" applyNumberFormat="1" applyFont="1" applyBorder="1" applyAlignment="1">
      <alignment horizontal="center"/>
    </xf>
    <xf numFmtId="4" fontId="13" fillId="0" borderId="12" xfId="0" applyNumberFormat="1" applyFont="1" applyBorder="1"/>
    <xf numFmtId="0" fontId="13" fillId="0" borderId="12" xfId="0" applyFont="1" applyBorder="1" applyAlignment="1">
      <alignment horizontal="center"/>
    </xf>
    <xf numFmtId="0" fontId="13" fillId="0" borderId="9" xfId="0" applyFont="1" applyBorder="1" applyAlignment="1">
      <alignment horizontal="center"/>
    </xf>
    <xf numFmtId="0" fontId="13" fillId="0" borderId="10" xfId="0" applyFont="1" applyBorder="1" applyAlignment="1">
      <alignment horizontal="center"/>
    </xf>
    <xf numFmtId="0" fontId="13" fillId="0" borderId="11" xfId="0" applyFont="1" applyBorder="1" applyAlignment="1">
      <alignment horizontal="center"/>
    </xf>
    <xf numFmtId="0" fontId="8" fillId="0" borderId="12" xfId="0" applyFont="1" applyBorder="1" applyAlignment="1">
      <alignment horizontal="center"/>
    </xf>
    <xf numFmtId="0" fontId="13" fillId="0" borderId="12" xfId="0" applyFont="1" applyBorder="1"/>
    <xf numFmtId="0" fontId="12" fillId="0" borderId="9" xfId="0" applyFont="1" applyFill="1" applyBorder="1" applyAlignment="1">
      <alignment horizontal="left" vertical="center" wrapText="1"/>
    </xf>
    <xf numFmtId="0" fontId="12" fillId="0" borderId="10" xfId="0" applyFont="1" applyFill="1" applyBorder="1" applyAlignment="1">
      <alignment horizontal="left" vertical="center" wrapText="1"/>
    </xf>
    <xf numFmtId="0" fontId="12" fillId="0" borderId="1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2" fillId="0" borderId="6" xfId="0" applyFont="1" applyFill="1" applyBorder="1" applyAlignment="1">
      <alignment horizontal="left" vertical="center" wrapText="1"/>
    </xf>
    <xf numFmtId="0" fontId="12" fillId="0" borderId="8" xfId="0" applyFont="1" applyFill="1" applyBorder="1" applyAlignment="1">
      <alignment horizontal="left" vertical="center" wrapText="1"/>
    </xf>
    <xf numFmtId="0" fontId="12" fillId="0" borderId="7" xfId="0" applyFont="1" applyFill="1" applyBorder="1" applyAlignment="1">
      <alignment horizontal="left" vertical="center" wrapText="1"/>
    </xf>
    <xf numFmtId="0" fontId="0" fillId="0" borderId="13" xfId="0" applyFill="1" applyBorder="1" applyAlignment="1">
      <alignment horizontal="left"/>
    </xf>
    <xf numFmtId="0" fontId="0" fillId="0" borderId="9" xfId="0" applyFill="1" applyBorder="1" applyAlignment="1">
      <alignment horizontal="left" wrapText="1"/>
    </xf>
    <xf numFmtId="0" fontId="0" fillId="0" borderId="10" xfId="0" applyFill="1" applyBorder="1" applyAlignment="1">
      <alignment horizontal="left" wrapText="1"/>
    </xf>
    <xf numFmtId="0" fontId="0" fillId="0" borderId="11" xfId="0" applyFill="1" applyBorder="1" applyAlignment="1">
      <alignment horizontal="left" wrapText="1"/>
    </xf>
    <xf numFmtId="0" fontId="8" fillId="0" borderId="9" xfId="0" applyFont="1" applyFill="1" applyBorder="1" applyAlignment="1">
      <alignment horizontal="left" vertical="top" wrapText="1"/>
    </xf>
    <xf numFmtId="0" fontId="8" fillId="0" borderId="13" xfId="0" applyFont="1" applyFill="1" applyBorder="1" applyAlignment="1">
      <alignment horizontal="left" vertical="top" wrapText="1"/>
    </xf>
    <xf numFmtId="0" fontId="8" fillId="0" borderId="1" xfId="0" applyFont="1" applyFill="1" applyBorder="1" applyAlignment="1">
      <alignment horizontal="left" vertical="top" wrapText="1"/>
    </xf>
    <xf numFmtId="0" fontId="0" fillId="0" borderId="1" xfId="0" applyFill="1" applyBorder="1" applyAlignment="1">
      <alignment horizontal="left"/>
    </xf>
    <xf numFmtId="0" fontId="0" fillId="0" borderId="2" xfId="0" applyFill="1" applyBorder="1" applyAlignment="1">
      <alignment horizontal="left"/>
    </xf>
    <xf numFmtId="0" fontId="0" fillId="0" borderId="3" xfId="0" applyFill="1" applyBorder="1" applyAlignment="1">
      <alignment horizontal="left"/>
    </xf>
    <xf numFmtId="166" fontId="0" fillId="0" borderId="3" xfId="0" applyNumberFormat="1" applyFill="1" applyBorder="1" applyAlignment="1">
      <alignment horizontal="center" vertical="center" wrapText="1"/>
    </xf>
    <xf numFmtId="166" fontId="0" fillId="0" borderId="13" xfId="0" applyNumberFormat="1" applyFill="1" applyBorder="1" applyAlignment="1">
      <alignment horizontal="center" vertical="center" wrapText="1"/>
    </xf>
    <xf numFmtId="0" fontId="0" fillId="0" borderId="15" xfId="0" applyFill="1" applyBorder="1" applyAlignment="1">
      <alignment horizontal="left"/>
    </xf>
    <xf numFmtId="166" fontId="0" fillId="0" borderId="15" xfId="0" applyNumberFormat="1" applyFill="1" applyBorder="1" applyAlignment="1">
      <alignment horizontal="center" vertical="center" wrapText="1"/>
    </xf>
    <xf numFmtId="0" fontId="0" fillId="0" borderId="9" xfId="0" applyFill="1" applyBorder="1" applyAlignment="1">
      <alignment horizontal="left"/>
    </xf>
    <xf numFmtId="0" fontId="0" fillId="0" borderId="10" xfId="0" applyFill="1" applyBorder="1" applyAlignment="1">
      <alignment horizontal="left"/>
    </xf>
    <xf numFmtId="0" fontId="0" fillId="0" borderId="11" xfId="0" applyFill="1" applyBorder="1" applyAlignment="1">
      <alignment horizontal="left"/>
    </xf>
    <xf numFmtId="3" fontId="0" fillId="2" borderId="1" xfId="0" applyNumberFormat="1" applyFill="1" applyBorder="1" applyAlignment="1">
      <alignment horizontal="center" vertical="center" wrapText="1"/>
    </xf>
    <xf numFmtId="3" fontId="0" fillId="11" borderId="1" xfId="0" applyNumberFormat="1" applyFill="1" applyBorder="1" applyAlignment="1">
      <alignment horizontal="center" vertical="center" wrapText="1"/>
    </xf>
    <xf numFmtId="3" fontId="0" fillId="4" borderId="1" xfId="0" applyNumberFormat="1" applyFill="1" applyBorder="1" applyAlignment="1">
      <alignment horizontal="center" vertical="center" wrapText="1"/>
    </xf>
    <xf numFmtId="0" fontId="8" fillId="2" borderId="12" xfId="0" applyFont="1" applyFill="1" applyBorder="1" applyAlignment="1">
      <alignment vertical="center" wrapText="1"/>
    </xf>
    <xf numFmtId="0" fontId="0" fillId="2" borderId="12" xfId="0" applyFill="1" applyBorder="1" applyAlignment="1">
      <alignment vertical="center" wrapText="1"/>
    </xf>
    <xf numFmtId="0" fontId="8" fillId="2" borderId="1" xfId="0" applyFont="1"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6" xfId="0" applyFill="1" applyBorder="1" applyAlignment="1">
      <alignment horizontal="center" vertical="center"/>
    </xf>
    <xf numFmtId="0" fontId="0" fillId="2" borderId="8" xfId="0" applyFill="1" applyBorder="1" applyAlignment="1">
      <alignment horizontal="center" vertical="center"/>
    </xf>
    <xf numFmtId="0" fontId="0" fillId="2" borderId="7" xfId="0" applyFill="1" applyBorder="1" applyAlignment="1">
      <alignment horizontal="center" vertical="center"/>
    </xf>
    <xf numFmtId="0" fontId="8" fillId="0" borderId="2" xfId="0" applyFont="1" applyFill="1" applyBorder="1" applyAlignment="1">
      <alignment horizontal="left" vertical="top" wrapText="1"/>
    </xf>
    <xf numFmtId="0" fontId="8" fillId="0" borderId="3" xfId="0" applyFont="1" applyFill="1" applyBorder="1" applyAlignment="1">
      <alignment horizontal="left" vertical="top" wrapText="1"/>
    </xf>
    <xf numFmtId="0" fontId="9" fillId="7" borderId="9" xfId="0" applyFont="1" applyFill="1" applyBorder="1" applyAlignment="1">
      <alignment horizontal="left" vertical="center" wrapText="1"/>
    </xf>
    <xf numFmtId="0" fontId="9" fillId="7" borderId="10" xfId="0" applyFont="1" applyFill="1" applyBorder="1" applyAlignment="1">
      <alignment horizontal="left" vertical="center" wrapText="1"/>
    </xf>
    <xf numFmtId="0" fontId="9" fillId="7" borderId="11" xfId="0" applyFont="1" applyFill="1" applyBorder="1" applyAlignment="1">
      <alignment horizontal="left" vertical="center" wrapText="1"/>
    </xf>
    <xf numFmtId="9" fontId="0" fillId="0" borderId="13" xfId="2" applyFont="1" applyBorder="1" applyAlignment="1">
      <alignment horizontal="center" vertical="center"/>
    </xf>
    <xf numFmtId="9" fontId="0" fillId="0" borderId="14" xfId="2" applyFont="1" applyBorder="1" applyAlignment="1">
      <alignment horizontal="center" vertical="center"/>
    </xf>
    <xf numFmtId="9" fontId="0" fillId="0" borderId="15" xfId="2" applyFont="1" applyBorder="1" applyAlignment="1">
      <alignment horizontal="center" vertical="center"/>
    </xf>
    <xf numFmtId="0" fontId="16" fillId="0" borderId="13"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15" xfId="0" applyFont="1"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0"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0" fillId="0" borderId="7" xfId="0" applyBorder="1" applyAlignment="1">
      <alignment horizontal="center" vertical="center" wrapText="1"/>
    </xf>
    <xf numFmtId="0" fontId="19" fillId="2" borderId="4" xfId="0" applyFont="1" applyFill="1" applyBorder="1" applyAlignment="1">
      <alignment horizontal="center" vertical="top" wrapText="1"/>
    </xf>
    <xf numFmtId="0" fontId="19" fillId="2" borderId="5" xfId="0" applyFont="1" applyFill="1" applyBorder="1" applyAlignment="1">
      <alignment horizontal="center" vertical="top" wrapText="1"/>
    </xf>
    <xf numFmtId="0" fontId="19" fillId="2" borderId="6" xfId="0" applyFont="1" applyFill="1" applyBorder="1" applyAlignment="1">
      <alignment horizontal="center" vertical="top" wrapText="1"/>
    </xf>
    <xf numFmtId="0" fontId="19" fillId="2" borderId="7" xfId="0" applyFont="1" applyFill="1" applyBorder="1" applyAlignment="1">
      <alignment horizontal="center" vertical="top" wrapText="1"/>
    </xf>
    <xf numFmtId="9" fontId="2" fillId="0" borderId="13" xfId="2" applyFont="1" applyBorder="1" applyAlignment="1">
      <alignment horizontal="center" vertical="center"/>
    </xf>
    <xf numFmtId="9" fontId="2" fillId="0" borderId="14" xfId="2" applyFont="1" applyBorder="1" applyAlignment="1">
      <alignment horizontal="center" vertical="center"/>
    </xf>
    <xf numFmtId="9" fontId="2" fillId="0" borderId="15" xfId="2" applyFont="1" applyBorder="1" applyAlignment="1">
      <alignment horizontal="center" vertical="center"/>
    </xf>
    <xf numFmtId="0" fontId="19" fillId="2" borderId="1" xfId="0" applyFont="1" applyFill="1" applyBorder="1" applyAlignment="1">
      <alignment horizontal="center" vertical="top" wrapText="1"/>
    </xf>
    <xf numFmtId="0" fontId="19" fillId="2" borderId="3" xfId="0" applyFont="1" applyFill="1" applyBorder="1" applyAlignment="1">
      <alignment horizontal="center" vertical="top" wrapText="1"/>
    </xf>
    <xf numFmtId="0" fontId="2" fillId="0" borderId="9" xfId="0" applyFont="1" applyBorder="1" applyAlignment="1">
      <alignment horizontal="center"/>
    </xf>
    <xf numFmtId="0" fontId="2" fillId="0" borderId="11" xfId="0" applyFont="1" applyBorder="1" applyAlignment="1">
      <alignment horizontal="center"/>
    </xf>
    <xf numFmtId="0" fontId="18" fillId="0" borderId="0" xfId="0" applyFont="1" applyAlignment="1">
      <alignment horizontal="center"/>
    </xf>
    <xf numFmtId="0" fontId="0" fillId="0" borderId="0" xfId="0" applyAlignment="1">
      <alignment horizontal="center"/>
    </xf>
    <xf numFmtId="0" fontId="2" fillId="0" borderId="10" xfId="0" applyFont="1" applyBorder="1" applyAlignment="1">
      <alignment horizontal="center"/>
    </xf>
    <xf numFmtId="9" fontId="0" fillId="0" borderId="12" xfId="2" applyFont="1" applyBorder="1" applyAlignment="1">
      <alignment horizontal="center" vertical="center"/>
    </xf>
    <xf numFmtId="0" fontId="19" fillId="2" borderId="0" xfId="0" applyFont="1" applyFill="1" applyBorder="1" applyAlignment="1">
      <alignment horizontal="center" vertical="top" wrapText="1"/>
    </xf>
    <xf numFmtId="0" fontId="19" fillId="2" borderId="8" xfId="0" applyFont="1" applyFill="1" applyBorder="1" applyAlignment="1">
      <alignment horizontal="center" vertical="top" wrapText="1"/>
    </xf>
    <xf numFmtId="0" fontId="0" fillId="0" borderId="12" xfId="0" applyBorder="1" applyAlignment="1">
      <alignment horizontal="center" vertical="center" wrapText="1"/>
    </xf>
    <xf numFmtId="9" fontId="2" fillId="0" borderId="12" xfId="0" applyNumberFormat="1" applyFont="1" applyBorder="1" applyAlignment="1">
      <alignment horizontal="center" vertical="center"/>
    </xf>
    <xf numFmtId="0" fontId="0" fillId="0" borderId="9" xfId="0" applyBorder="1" applyAlignment="1">
      <alignment horizontal="center" wrapText="1"/>
    </xf>
    <xf numFmtId="0" fontId="0" fillId="0" borderId="11" xfId="0" applyBorder="1" applyAlignment="1">
      <alignment horizontal="center" wrapText="1"/>
    </xf>
    <xf numFmtId="0" fontId="0" fillId="0" borderId="9" xfId="0" applyBorder="1" applyAlignment="1">
      <alignment horizontal="center" vertical="center" wrapText="1"/>
    </xf>
    <xf numFmtId="0" fontId="0" fillId="0" borderId="11" xfId="0" applyBorder="1" applyAlignment="1">
      <alignment horizontal="center" vertical="center" wrapText="1"/>
    </xf>
    <xf numFmtId="9" fontId="0" fillId="0" borderId="12" xfId="2" applyFont="1" applyBorder="1" applyAlignment="1">
      <alignment horizontal="center"/>
    </xf>
    <xf numFmtId="0" fontId="8" fillId="2" borderId="9" xfId="0" applyFont="1" applyFill="1" applyBorder="1" applyAlignment="1">
      <alignment horizontal="center" vertical="center" wrapText="1"/>
    </xf>
    <xf numFmtId="0" fontId="0" fillId="2" borderId="10" xfId="0" applyFill="1" applyBorder="1" applyAlignment="1">
      <alignment horizontal="center" vertical="center" wrapText="1"/>
    </xf>
    <xf numFmtId="0" fontId="0" fillId="2" borderId="11" xfId="0" applyFill="1" applyBorder="1" applyAlignment="1">
      <alignment horizontal="center" vertical="center" wrapText="1"/>
    </xf>
    <xf numFmtId="0" fontId="20" fillId="0" borderId="12" xfId="0" applyFont="1" applyFill="1" applyBorder="1" applyAlignment="1">
      <alignment horizontal="left"/>
    </xf>
    <xf numFmtId="0" fontId="20" fillId="0" borderId="9" xfId="0" applyFont="1" applyFill="1" applyBorder="1" applyAlignment="1">
      <alignment horizontal="left"/>
    </xf>
    <xf numFmtId="0" fontId="20" fillId="0" borderId="10" xfId="0" applyFont="1" applyFill="1" applyBorder="1" applyAlignment="1">
      <alignment horizontal="left"/>
    </xf>
    <xf numFmtId="0" fontId="20" fillId="0" borderId="11" xfId="0" applyFont="1" applyFill="1" applyBorder="1" applyAlignment="1">
      <alignment horizontal="left"/>
    </xf>
    <xf numFmtId="0" fontId="20" fillId="0" borderId="9" xfId="0" applyFont="1" applyFill="1" applyBorder="1" applyAlignment="1">
      <alignment horizontal="left"/>
    </xf>
    <xf numFmtId="0" fontId="20" fillId="0" borderId="10" xfId="0" applyFont="1" applyFill="1" applyBorder="1" applyAlignment="1">
      <alignment horizontal="left"/>
    </xf>
    <xf numFmtId="0" fontId="20" fillId="0" borderId="11" xfId="0" applyFont="1" applyFill="1" applyBorder="1" applyAlignment="1">
      <alignment horizontal="left"/>
    </xf>
    <xf numFmtId="0" fontId="10" fillId="0" borderId="9"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20" fillId="0" borderId="10" xfId="0" applyFont="1" applyFill="1" applyBorder="1" applyAlignment="1">
      <alignment horizontal="left" vertical="center" wrapText="1"/>
    </xf>
    <xf numFmtId="0" fontId="20" fillId="0" borderId="11"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12" fillId="0" borderId="12" xfId="0" applyFont="1" applyFill="1" applyBorder="1" applyAlignment="1">
      <alignment horizontal="left" vertical="center" wrapText="1"/>
    </xf>
    <xf numFmtId="0" fontId="10" fillId="0" borderId="12" xfId="0" applyFont="1" applyFill="1" applyBorder="1" applyAlignment="1">
      <alignment horizontal="left"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xf>
    <xf numFmtId="0" fontId="10" fillId="0" borderId="12" xfId="0" applyFont="1" applyBorder="1" applyAlignment="1">
      <alignment horizontal="left"/>
    </xf>
  </cellXfs>
  <cellStyles count="6">
    <cellStyle name="Hipervínculo" xfId="3" builtinId="8"/>
    <cellStyle name="Moneda" xfId="1" builtinId="4"/>
    <cellStyle name="Normal" xfId="0" builtinId="0"/>
    <cellStyle name="Normal 2 2" xfId="4"/>
    <cellStyle name="Normal 4" xfId="5"/>
    <cellStyle name="Porcentaje"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25</xdr:col>
      <xdr:colOff>228600</xdr:colOff>
      <xdr:row>81</xdr:row>
      <xdr:rowOff>0</xdr:rowOff>
    </xdr:from>
    <xdr:to>
      <xdr:col>25</xdr:col>
      <xdr:colOff>476250</xdr:colOff>
      <xdr:row>81</xdr:row>
      <xdr:rowOff>0</xdr:rowOff>
    </xdr:to>
    <xdr:sp macro="" textlink="">
      <xdr:nvSpPr>
        <xdr:cNvPr id="2" name="Text Box 32"/>
        <xdr:cNvSpPr txBox="1">
          <a:spLocks noChangeArrowheads="1"/>
        </xdr:cNvSpPr>
      </xdr:nvSpPr>
      <xdr:spPr bwMode="auto">
        <a:xfrm>
          <a:off x="17907000" y="246411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81</xdr:row>
      <xdr:rowOff>0</xdr:rowOff>
    </xdr:from>
    <xdr:to>
      <xdr:col>25</xdr:col>
      <xdr:colOff>476250</xdr:colOff>
      <xdr:row>81</xdr:row>
      <xdr:rowOff>0</xdr:rowOff>
    </xdr:to>
    <xdr:sp macro="" textlink="">
      <xdr:nvSpPr>
        <xdr:cNvPr id="3" name="Text Box 32"/>
        <xdr:cNvSpPr txBox="1">
          <a:spLocks noChangeArrowheads="1"/>
        </xdr:cNvSpPr>
      </xdr:nvSpPr>
      <xdr:spPr bwMode="auto">
        <a:xfrm>
          <a:off x="17907000" y="246411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81</xdr:row>
      <xdr:rowOff>0</xdr:rowOff>
    </xdr:from>
    <xdr:to>
      <xdr:col>25</xdr:col>
      <xdr:colOff>476250</xdr:colOff>
      <xdr:row>81</xdr:row>
      <xdr:rowOff>0</xdr:rowOff>
    </xdr:to>
    <xdr:sp macro="" textlink="">
      <xdr:nvSpPr>
        <xdr:cNvPr id="4" name="Text Box 32"/>
        <xdr:cNvSpPr txBox="1">
          <a:spLocks noChangeArrowheads="1"/>
        </xdr:cNvSpPr>
      </xdr:nvSpPr>
      <xdr:spPr bwMode="auto">
        <a:xfrm>
          <a:off x="17907000" y="246411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81</xdr:row>
      <xdr:rowOff>0</xdr:rowOff>
    </xdr:from>
    <xdr:to>
      <xdr:col>25</xdr:col>
      <xdr:colOff>476250</xdr:colOff>
      <xdr:row>81</xdr:row>
      <xdr:rowOff>0</xdr:rowOff>
    </xdr:to>
    <xdr:sp macro="" textlink="">
      <xdr:nvSpPr>
        <xdr:cNvPr id="5" name="Text Box 32"/>
        <xdr:cNvSpPr txBox="1">
          <a:spLocks noChangeArrowheads="1"/>
        </xdr:cNvSpPr>
      </xdr:nvSpPr>
      <xdr:spPr bwMode="auto">
        <a:xfrm>
          <a:off x="17907000" y="246411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editAs="oneCell">
    <xdr:from>
      <xdr:col>1</xdr:col>
      <xdr:colOff>503465</xdr:colOff>
      <xdr:row>0</xdr:row>
      <xdr:rowOff>68036</xdr:rowOff>
    </xdr:from>
    <xdr:to>
      <xdr:col>2</xdr:col>
      <xdr:colOff>1080407</xdr:colOff>
      <xdr:row>6</xdr:row>
      <xdr:rowOff>87086</xdr:rowOff>
    </xdr:to>
    <xdr:pic>
      <xdr:nvPicPr>
        <xdr:cNvPr id="12" name="1 Imagen" descr="E:\ESCUDOMUZ.png"/>
        <xdr:cNvPicPr>
          <a:picLocks noChangeAspect="1" noChangeArrowheads="1"/>
        </xdr:cNvPicPr>
      </xdr:nvPicPr>
      <xdr:blipFill>
        <a:blip xmlns:r="http://schemas.openxmlformats.org/officeDocument/2006/relationships" r:embed="rId1" cstate="print"/>
        <a:srcRect/>
        <a:stretch>
          <a:fillRect/>
        </a:stretch>
      </xdr:blipFill>
      <xdr:spPr bwMode="auto">
        <a:xfrm>
          <a:off x="1113065" y="68036"/>
          <a:ext cx="1443717" cy="1438275"/>
        </a:xfrm>
        <a:prstGeom prst="rect">
          <a:avLst/>
        </a:prstGeom>
        <a:noFill/>
        <a:ln w="9525">
          <a:noFill/>
          <a:miter lim="800000"/>
          <a:headEnd/>
          <a:tailEnd/>
        </a:ln>
      </xdr:spPr>
    </xdr:pic>
    <xdr:clientData/>
  </xdr:twoCellAnchor>
  <xdr:twoCellAnchor editAs="oneCell">
    <xdr:from>
      <xdr:col>16</xdr:col>
      <xdr:colOff>408215</xdr:colOff>
      <xdr:row>0</xdr:row>
      <xdr:rowOff>95250</xdr:rowOff>
    </xdr:from>
    <xdr:to>
      <xdr:col>20</xdr:col>
      <xdr:colOff>73479</xdr:colOff>
      <xdr:row>6</xdr:row>
      <xdr:rowOff>47625</xdr:rowOff>
    </xdr:to>
    <xdr:pic>
      <xdr:nvPicPr>
        <xdr:cNvPr id="13" name="2 Imagen" descr="E:\LOGO OFICIAL MUZQUIZ (GRANDE).jpg"/>
        <xdr:cNvPicPr>
          <a:picLocks noChangeAspect="1" noChangeArrowheads="1"/>
        </xdr:cNvPicPr>
      </xdr:nvPicPr>
      <xdr:blipFill>
        <a:blip xmlns:r="http://schemas.openxmlformats.org/officeDocument/2006/relationships" r:embed="rId2" cstate="print"/>
        <a:srcRect/>
        <a:stretch>
          <a:fillRect/>
        </a:stretch>
      </xdr:blipFill>
      <xdr:spPr bwMode="auto">
        <a:xfrm>
          <a:off x="12666890" y="95250"/>
          <a:ext cx="2103664" cy="13716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25</xdr:col>
      <xdr:colOff>228600</xdr:colOff>
      <xdr:row>125</xdr:row>
      <xdr:rowOff>0</xdr:rowOff>
    </xdr:from>
    <xdr:to>
      <xdr:col>25</xdr:col>
      <xdr:colOff>476250</xdr:colOff>
      <xdr:row>125</xdr:row>
      <xdr:rowOff>0</xdr:rowOff>
    </xdr:to>
    <xdr:sp macro="" textlink="">
      <xdr:nvSpPr>
        <xdr:cNvPr id="2" name="Text Box 32"/>
        <xdr:cNvSpPr txBox="1">
          <a:spLocks noChangeArrowheads="1"/>
        </xdr:cNvSpPr>
      </xdr:nvSpPr>
      <xdr:spPr bwMode="auto">
        <a:xfrm>
          <a:off x="17907000" y="246411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125</xdr:row>
      <xdr:rowOff>0</xdr:rowOff>
    </xdr:from>
    <xdr:to>
      <xdr:col>25</xdr:col>
      <xdr:colOff>476250</xdr:colOff>
      <xdr:row>125</xdr:row>
      <xdr:rowOff>0</xdr:rowOff>
    </xdr:to>
    <xdr:sp macro="" textlink="">
      <xdr:nvSpPr>
        <xdr:cNvPr id="3" name="Text Box 32"/>
        <xdr:cNvSpPr txBox="1">
          <a:spLocks noChangeArrowheads="1"/>
        </xdr:cNvSpPr>
      </xdr:nvSpPr>
      <xdr:spPr bwMode="auto">
        <a:xfrm>
          <a:off x="17907000" y="246411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125</xdr:row>
      <xdr:rowOff>0</xdr:rowOff>
    </xdr:from>
    <xdr:to>
      <xdr:col>25</xdr:col>
      <xdr:colOff>476250</xdr:colOff>
      <xdr:row>125</xdr:row>
      <xdr:rowOff>0</xdr:rowOff>
    </xdr:to>
    <xdr:sp macro="" textlink="">
      <xdr:nvSpPr>
        <xdr:cNvPr id="4" name="Text Box 32"/>
        <xdr:cNvSpPr txBox="1">
          <a:spLocks noChangeArrowheads="1"/>
        </xdr:cNvSpPr>
      </xdr:nvSpPr>
      <xdr:spPr bwMode="auto">
        <a:xfrm>
          <a:off x="17907000" y="246411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125</xdr:row>
      <xdr:rowOff>0</xdr:rowOff>
    </xdr:from>
    <xdr:to>
      <xdr:col>25</xdr:col>
      <xdr:colOff>476250</xdr:colOff>
      <xdr:row>125</xdr:row>
      <xdr:rowOff>0</xdr:rowOff>
    </xdr:to>
    <xdr:sp macro="" textlink="">
      <xdr:nvSpPr>
        <xdr:cNvPr id="5" name="Text Box 32"/>
        <xdr:cNvSpPr txBox="1">
          <a:spLocks noChangeArrowheads="1"/>
        </xdr:cNvSpPr>
      </xdr:nvSpPr>
      <xdr:spPr bwMode="auto">
        <a:xfrm>
          <a:off x="17907000" y="246411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71</xdr:row>
      <xdr:rowOff>0</xdr:rowOff>
    </xdr:from>
    <xdr:to>
      <xdr:col>25</xdr:col>
      <xdr:colOff>476250</xdr:colOff>
      <xdr:row>71</xdr:row>
      <xdr:rowOff>0</xdr:rowOff>
    </xdr:to>
    <xdr:sp macro="" textlink="">
      <xdr:nvSpPr>
        <xdr:cNvPr id="6" name="Text Box 32"/>
        <xdr:cNvSpPr txBox="1">
          <a:spLocks noChangeArrowheads="1"/>
        </xdr:cNvSpPr>
      </xdr:nvSpPr>
      <xdr:spPr bwMode="auto">
        <a:xfrm>
          <a:off x="17907000" y="138207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71</xdr:row>
      <xdr:rowOff>0</xdr:rowOff>
    </xdr:from>
    <xdr:to>
      <xdr:col>25</xdr:col>
      <xdr:colOff>476250</xdr:colOff>
      <xdr:row>71</xdr:row>
      <xdr:rowOff>0</xdr:rowOff>
    </xdr:to>
    <xdr:sp macro="" textlink="">
      <xdr:nvSpPr>
        <xdr:cNvPr id="7" name="Text Box 32"/>
        <xdr:cNvSpPr txBox="1">
          <a:spLocks noChangeArrowheads="1"/>
        </xdr:cNvSpPr>
      </xdr:nvSpPr>
      <xdr:spPr bwMode="auto">
        <a:xfrm>
          <a:off x="17907000" y="138207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80</xdr:row>
      <xdr:rowOff>0</xdr:rowOff>
    </xdr:from>
    <xdr:to>
      <xdr:col>25</xdr:col>
      <xdr:colOff>476250</xdr:colOff>
      <xdr:row>80</xdr:row>
      <xdr:rowOff>0</xdr:rowOff>
    </xdr:to>
    <xdr:sp macro="" textlink="">
      <xdr:nvSpPr>
        <xdr:cNvPr id="8" name="Text Box 32"/>
        <xdr:cNvSpPr txBox="1">
          <a:spLocks noChangeArrowheads="1"/>
        </xdr:cNvSpPr>
      </xdr:nvSpPr>
      <xdr:spPr bwMode="auto">
        <a:xfrm>
          <a:off x="17907000" y="153828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80</xdr:row>
      <xdr:rowOff>0</xdr:rowOff>
    </xdr:from>
    <xdr:to>
      <xdr:col>25</xdr:col>
      <xdr:colOff>476250</xdr:colOff>
      <xdr:row>80</xdr:row>
      <xdr:rowOff>0</xdr:rowOff>
    </xdr:to>
    <xdr:sp macro="" textlink="">
      <xdr:nvSpPr>
        <xdr:cNvPr id="9" name="Text Box 32"/>
        <xdr:cNvSpPr txBox="1">
          <a:spLocks noChangeArrowheads="1"/>
        </xdr:cNvSpPr>
      </xdr:nvSpPr>
      <xdr:spPr bwMode="auto">
        <a:xfrm>
          <a:off x="17907000" y="153828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89</xdr:row>
      <xdr:rowOff>0</xdr:rowOff>
    </xdr:from>
    <xdr:to>
      <xdr:col>25</xdr:col>
      <xdr:colOff>476250</xdr:colOff>
      <xdr:row>89</xdr:row>
      <xdr:rowOff>0</xdr:rowOff>
    </xdr:to>
    <xdr:sp macro="" textlink="">
      <xdr:nvSpPr>
        <xdr:cNvPr id="10" name="Text Box 32"/>
        <xdr:cNvSpPr txBox="1">
          <a:spLocks noChangeArrowheads="1"/>
        </xdr:cNvSpPr>
      </xdr:nvSpPr>
      <xdr:spPr bwMode="auto">
        <a:xfrm>
          <a:off x="17907000" y="169449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89</xdr:row>
      <xdr:rowOff>0</xdr:rowOff>
    </xdr:from>
    <xdr:to>
      <xdr:col>25</xdr:col>
      <xdr:colOff>476250</xdr:colOff>
      <xdr:row>89</xdr:row>
      <xdr:rowOff>0</xdr:rowOff>
    </xdr:to>
    <xdr:sp macro="" textlink="">
      <xdr:nvSpPr>
        <xdr:cNvPr id="11" name="Text Box 32"/>
        <xdr:cNvSpPr txBox="1">
          <a:spLocks noChangeArrowheads="1"/>
        </xdr:cNvSpPr>
      </xdr:nvSpPr>
      <xdr:spPr bwMode="auto">
        <a:xfrm>
          <a:off x="17907000" y="169449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editAs="oneCell">
    <xdr:from>
      <xdr:col>1</xdr:col>
      <xdr:colOff>503465</xdr:colOff>
      <xdr:row>0</xdr:row>
      <xdr:rowOff>68036</xdr:rowOff>
    </xdr:from>
    <xdr:to>
      <xdr:col>2</xdr:col>
      <xdr:colOff>1080407</xdr:colOff>
      <xdr:row>6</xdr:row>
      <xdr:rowOff>87086</xdr:rowOff>
    </xdr:to>
    <xdr:pic>
      <xdr:nvPicPr>
        <xdr:cNvPr id="12" name="1 Imagen" descr="E:\ESCUDOMUZ.png"/>
        <xdr:cNvPicPr>
          <a:picLocks noChangeAspect="1" noChangeArrowheads="1"/>
        </xdr:cNvPicPr>
      </xdr:nvPicPr>
      <xdr:blipFill>
        <a:blip xmlns:r="http://schemas.openxmlformats.org/officeDocument/2006/relationships" r:embed="rId1" cstate="print"/>
        <a:srcRect/>
        <a:stretch>
          <a:fillRect/>
        </a:stretch>
      </xdr:blipFill>
      <xdr:spPr bwMode="auto">
        <a:xfrm>
          <a:off x="1113065" y="68036"/>
          <a:ext cx="1443717" cy="1438275"/>
        </a:xfrm>
        <a:prstGeom prst="rect">
          <a:avLst/>
        </a:prstGeom>
        <a:noFill/>
        <a:ln w="9525">
          <a:noFill/>
          <a:miter lim="800000"/>
          <a:headEnd/>
          <a:tailEnd/>
        </a:ln>
      </xdr:spPr>
    </xdr:pic>
    <xdr:clientData/>
  </xdr:twoCellAnchor>
  <xdr:twoCellAnchor editAs="oneCell">
    <xdr:from>
      <xdr:col>16</xdr:col>
      <xdr:colOff>408215</xdr:colOff>
      <xdr:row>0</xdr:row>
      <xdr:rowOff>95250</xdr:rowOff>
    </xdr:from>
    <xdr:to>
      <xdr:col>20</xdr:col>
      <xdr:colOff>73479</xdr:colOff>
      <xdr:row>6</xdr:row>
      <xdr:rowOff>47625</xdr:rowOff>
    </xdr:to>
    <xdr:pic>
      <xdr:nvPicPr>
        <xdr:cNvPr id="13" name="2 Imagen" descr="E:\LOGO OFICIAL MUZQUIZ (GRANDE).jpg"/>
        <xdr:cNvPicPr>
          <a:picLocks noChangeAspect="1" noChangeArrowheads="1"/>
        </xdr:cNvPicPr>
      </xdr:nvPicPr>
      <xdr:blipFill>
        <a:blip xmlns:r="http://schemas.openxmlformats.org/officeDocument/2006/relationships" r:embed="rId2" cstate="print"/>
        <a:srcRect/>
        <a:stretch>
          <a:fillRect/>
        </a:stretch>
      </xdr:blipFill>
      <xdr:spPr bwMode="auto">
        <a:xfrm>
          <a:off x="12666890" y="95250"/>
          <a:ext cx="2103664" cy="1371600"/>
        </a:xfrm>
        <a:prstGeom prst="rect">
          <a:avLst/>
        </a:prstGeom>
        <a:noFill/>
        <a:ln w="9525">
          <a:noFill/>
          <a:miter lim="800000"/>
          <a:headEnd/>
          <a:tailEnd/>
        </a:ln>
      </xdr:spPr>
    </xdr:pic>
    <xdr:clientData/>
  </xdr:twoCellAnchor>
  <xdr:twoCellAnchor>
    <xdr:from>
      <xdr:col>25</xdr:col>
      <xdr:colOff>228600</xdr:colOff>
      <xdr:row>84</xdr:row>
      <xdr:rowOff>0</xdr:rowOff>
    </xdr:from>
    <xdr:to>
      <xdr:col>25</xdr:col>
      <xdr:colOff>476250</xdr:colOff>
      <xdr:row>84</xdr:row>
      <xdr:rowOff>0</xdr:rowOff>
    </xdr:to>
    <xdr:sp macro="" textlink="">
      <xdr:nvSpPr>
        <xdr:cNvPr id="14" name="Text Box 32"/>
        <xdr:cNvSpPr txBox="1">
          <a:spLocks noChangeArrowheads="1"/>
        </xdr:cNvSpPr>
      </xdr:nvSpPr>
      <xdr:spPr bwMode="auto">
        <a:xfrm>
          <a:off x="17907000" y="159924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84</xdr:row>
      <xdr:rowOff>0</xdr:rowOff>
    </xdr:from>
    <xdr:to>
      <xdr:col>25</xdr:col>
      <xdr:colOff>476250</xdr:colOff>
      <xdr:row>84</xdr:row>
      <xdr:rowOff>0</xdr:rowOff>
    </xdr:to>
    <xdr:sp macro="" textlink="">
      <xdr:nvSpPr>
        <xdr:cNvPr id="15" name="Text Box 32"/>
        <xdr:cNvSpPr txBox="1">
          <a:spLocks noChangeArrowheads="1"/>
        </xdr:cNvSpPr>
      </xdr:nvSpPr>
      <xdr:spPr bwMode="auto">
        <a:xfrm>
          <a:off x="17907000" y="159924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95</xdr:row>
      <xdr:rowOff>0</xdr:rowOff>
    </xdr:from>
    <xdr:to>
      <xdr:col>25</xdr:col>
      <xdr:colOff>476250</xdr:colOff>
      <xdr:row>95</xdr:row>
      <xdr:rowOff>0</xdr:rowOff>
    </xdr:to>
    <xdr:sp macro="" textlink="">
      <xdr:nvSpPr>
        <xdr:cNvPr id="16" name="Text Box 32"/>
        <xdr:cNvSpPr txBox="1">
          <a:spLocks noChangeArrowheads="1"/>
        </xdr:cNvSpPr>
      </xdr:nvSpPr>
      <xdr:spPr bwMode="auto">
        <a:xfrm>
          <a:off x="17907000" y="178593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95</xdr:row>
      <xdr:rowOff>0</xdr:rowOff>
    </xdr:from>
    <xdr:to>
      <xdr:col>25</xdr:col>
      <xdr:colOff>476250</xdr:colOff>
      <xdr:row>95</xdr:row>
      <xdr:rowOff>0</xdr:rowOff>
    </xdr:to>
    <xdr:sp macro="" textlink="">
      <xdr:nvSpPr>
        <xdr:cNvPr id="17" name="Text Box 32"/>
        <xdr:cNvSpPr txBox="1">
          <a:spLocks noChangeArrowheads="1"/>
        </xdr:cNvSpPr>
      </xdr:nvSpPr>
      <xdr:spPr bwMode="auto">
        <a:xfrm>
          <a:off x="17907000" y="178593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104</xdr:row>
      <xdr:rowOff>0</xdr:rowOff>
    </xdr:from>
    <xdr:to>
      <xdr:col>25</xdr:col>
      <xdr:colOff>476250</xdr:colOff>
      <xdr:row>104</xdr:row>
      <xdr:rowOff>0</xdr:rowOff>
    </xdr:to>
    <xdr:sp macro="" textlink="">
      <xdr:nvSpPr>
        <xdr:cNvPr id="18" name="Text Box 32"/>
        <xdr:cNvSpPr txBox="1">
          <a:spLocks noChangeArrowheads="1"/>
        </xdr:cNvSpPr>
      </xdr:nvSpPr>
      <xdr:spPr bwMode="auto">
        <a:xfrm>
          <a:off x="17907000" y="192309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104</xdr:row>
      <xdr:rowOff>0</xdr:rowOff>
    </xdr:from>
    <xdr:to>
      <xdr:col>25</xdr:col>
      <xdr:colOff>476250</xdr:colOff>
      <xdr:row>104</xdr:row>
      <xdr:rowOff>0</xdr:rowOff>
    </xdr:to>
    <xdr:sp macro="" textlink="">
      <xdr:nvSpPr>
        <xdr:cNvPr id="19" name="Text Box 32"/>
        <xdr:cNvSpPr txBox="1">
          <a:spLocks noChangeArrowheads="1"/>
        </xdr:cNvSpPr>
      </xdr:nvSpPr>
      <xdr:spPr bwMode="auto">
        <a:xfrm>
          <a:off x="17907000" y="192309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99</xdr:row>
      <xdr:rowOff>0</xdr:rowOff>
    </xdr:from>
    <xdr:to>
      <xdr:col>25</xdr:col>
      <xdr:colOff>476250</xdr:colOff>
      <xdr:row>99</xdr:row>
      <xdr:rowOff>0</xdr:rowOff>
    </xdr:to>
    <xdr:sp macro="" textlink="">
      <xdr:nvSpPr>
        <xdr:cNvPr id="20" name="Text Box 32"/>
        <xdr:cNvSpPr txBox="1">
          <a:spLocks noChangeArrowheads="1"/>
        </xdr:cNvSpPr>
      </xdr:nvSpPr>
      <xdr:spPr bwMode="auto">
        <a:xfrm>
          <a:off x="17907000" y="184689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99</xdr:row>
      <xdr:rowOff>0</xdr:rowOff>
    </xdr:from>
    <xdr:to>
      <xdr:col>25</xdr:col>
      <xdr:colOff>476250</xdr:colOff>
      <xdr:row>99</xdr:row>
      <xdr:rowOff>0</xdr:rowOff>
    </xdr:to>
    <xdr:sp macro="" textlink="">
      <xdr:nvSpPr>
        <xdr:cNvPr id="21" name="Text Box 32"/>
        <xdr:cNvSpPr txBox="1">
          <a:spLocks noChangeArrowheads="1"/>
        </xdr:cNvSpPr>
      </xdr:nvSpPr>
      <xdr:spPr bwMode="auto">
        <a:xfrm>
          <a:off x="17907000" y="184689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110</xdr:row>
      <xdr:rowOff>0</xdr:rowOff>
    </xdr:from>
    <xdr:to>
      <xdr:col>25</xdr:col>
      <xdr:colOff>476250</xdr:colOff>
      <xdr:row>110</xdr:row>
      <xdr:rowOff>0</xdr:rowOff>
    </xdr:to>
    <xdr:sp macro="" textlink="">
      <xdr:nvSpPr>
        <xdr:cNvPr id="22" name="Text Box 32"/>
        <xdr:cNvSpPr txBox="1">
          <a:spLocks noChangeArrowheads="1"/>
        </xdr:cNvSpPr>
      </xdr:nvSpPr>
      <xdr:spPr bwMode="auto">
        <a:xfrm>
          <a:off x="17907000" y="201453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110</xdr:row>
      <xdr:rowOff>0</xdr:rowOff>
    </xdr:from>
    <xdr:to>
      <xdr:col>25</xdr:col>
      <xdr:colOff>476250</xdr:colOff>
      <xdr:row>110</xdr:row>
      <xdr:rowOff>0</xdr:rowOff>
    </xdr:to>
    <xdr:sp macro="" textlink="">
      <xdr:nvSpPr>
        <xdr:cNvPr id="23" name="Text Box 32"/>
        <xdr:cNvSpPr txBox="1">
          <a:spLocks noChangeArrowheads="1"/>
        </xdr:cNvSpPr>
      </xdr:nvSpPr>
      <xdr:spPr bwMode="auto">
        <a:xfrm>
          <a:off x="17907000" y="201453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119</xdr:row>
      <xdr:rowOff>0</xdr:rowOff>
    </xdr:from>
    <xdr:to>
      <xdr:col>25</xdr:col>
      <xdr:colOff>476250</xdr:colOff>
      <xdr:row>119</xdr:row>
      <xdr:rowOff>0</xdr:rowOff>
    </xdr:to>
    <xdr:sp macro="" textlink="">
      <xdr:nvSpPr>
        <xdr:cNvPr id="24" name="Text Box 32"/>
        <xdr:cNvSpPr txBox="1">
          <a:spLocks noChangeArrowheads="1"/>
        </xdr:cNvSpPr>
      </xdr:nvSpPr>
      <xdr:spPr bwMode="auto">
        <a:xfrm>
          <a:off x="17907000" y="215169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119</xdr:row>
      <xdr:rowOff>0</xdr:rowOff>
    </xdr:from>
    <xdr:to>
      <xdr:col>25</xdr:col>
      <xdr:colOff>476250</xdr:colOff>
      <xdr:row>119</xdr:row>
      <xdr:rowOff>0</xdr:rowOff>
    </xdr:to>
    <xdr:sp macro="" textlink="">
      <xdr:nvSpPr>
        <xdr:cNvPr id="25" name="Text Box 32"/>
        <xdr:cNvSpPr txBox="1">
          <a:spLocks noChangeArrowheads="1"/>
        </xdr:cNvSpPr>
      </xdr:nvSpPr>
      <xdr:spPr bwMode="auto">
        <a:xfrm>
          <a:off x="17907000" y="215169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114</xdr:row>
      <xdr:rowOff>0</xdr:rowOff>
    </xdr:from>
    <xdr:to>
      <xdr:col>25</xdr:col>
      <xdr:colOff>476250</xdr:colOff>
      <xdr:row>114</xdr:row>
      <xdr:rowOff>0</xdr:rowOff>
    </xdr:to>
    <xdr:sp macro="" textlink="">
      <xdr:nvSpPr>
        <xdr:cNvPr id="26" name="Text Box 32"/>
        <xdr:cNvSpPr txBox="1">
          <a:spLocks noChangeArrowheads="1"/>
        </xdr:cNvSpPr>
      </xdr:nvSpPr>
      <xdr:spPr bwMode="auto">
        <a:xfrm>
          <a:off x="17907000" y="207549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114</xdr:row>
      <xdr:rowOff>0</xdr:rowOff>
    </xdr:from>
    <xdr:to>
      <xdr:col>25</xdr:col>
      <xdr:colOff>476250</xdr:colOff>
      <xdr:row>114</xdr:row>
      <xdr:rowOff>0</xdr:rowOff>
    </xdr:to>
    <xdr:sp macro="" textlink="">
      <xdr:nvSpPr>
        <xdr:cNvPr id="27" name="Text Box 32"/>
        <xdr:cNvSpPr txBox="1">
          <a:spLocks noChangeArrowheads="1"/>
        </xdr:cNvSpPr>
      </xdr:nvSpPr>
      <xdr:spPr bwMode="auto">
        <a:xfrm>
          <a:off x="17907000" y="207549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228600</xdr:colOff>
      <xdr:row>118</xdr:row>
      <xdr:rowOff>0</xdr:rowOff>
    </xdr:from>
    <xdr:to>
      <xdr:col>25</xdr:col>
      <xdr:colOff>476250</xdr:colOff>
      <xdr:row>118</xdr:row>
      <xdr:rowOff>0</xdr:rowOff>
    </xdr:to>
    <xdr:sp macro="" textlink="">
      <xdr:nvSpPr>
        <xdr:cNvPr id="2" name="Text Box 32"/>
        <xdr:cNvSpPr txBox="1">
          <a:spLocks noChangeArrowheads="1"/>
        </xdr:cNvSpPr>
      </xdr:nvSpPr>
      <xdr:spPr bwMode="auto">
        <a:xfrm>
          <a:off x="11172825" y="146970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118</xdr:row>
      <xdr:rowOff>0</xdr:rowOff>
    </xdr:from>
    <xdr:to>
      <xdr:col>25</xdr:col>
      <xdr:colOff>476250</xdr:colOff>
      <xdr:row>118</xdr:row>
      <xdr:rowOff>0</xdr:rowOff>
    </xdr:to>
    <xdr:sp macro="" textlink="">
      <xdr:nvSpPr>
        <xdr:cNvPr id="3" name="Text Box 32"/>
        <xdr:cNvSpPr txBox="1">
          <a:spLocks noChangeArrowheads="1"/>
        </xdr:cNvSpPr>
      </xdr:nvSpPr>
      <xdr:spPr bwMode="auto">
        <a:xfrm>
          <a:off x="11172825" y="146970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118</xdr:row>
      <xdr:rowOff>0</xdr:rowOff>
    </xdr:from>
    <xdr:to>
      <xdr:col>25</xdr:col>
      <xdr:colOff>476250</xdr:colOff>
      <xdr:row>118</xdr:row>
      <xdr:rowOff>0</xdr:rowOff>
    </xdr:to>
    <xdr:sp macro="" textlink="">
      <xdr:nvSpPr>
        <xdr:cNvPr id="4" name="Text Box 32"/>
        <xdr:cNvSpPr txBox="1">
          <a:spLocks noChangeArrowheads="1"/>
        </xdr:cNvSpPr>
      </xdr:nvSpPr>
      <xdr:spPr bwMode="auto">
        <a:xfrm>
          <a:off x="11172825" y="146970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118</xdr:row>
      <xdr:rowOff>0</xdr:rowOff>
    </xdr:from>
    <xdr:to>
      <xdr:col>25</xdr:col>
      <xdr:colOff>476250</xdr:colOff>
      <xdr:row>118</xdr:row>
      <xdr:rowOff>0</xdr:rowOff>
    </xdr:to>
    <xdr:sp macro="" textlink="">
      <xdr:nvSpPr>
        <xdr:cNvPr id="5" name="Text Box 32"/>
        <xdr:cNvSpPr txBox="1">
          <a:spLocks noChangeArrowheads="1"/>
        </xdr:cNvSpPr>
      </xdr:nvSpPr>
      <xdr:spPr bwMode="auto">
        <a:xfrm>
          <a:off x="11172825" y="146970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71</xdr:row>
      <xdr:rowOff>0</xdr:rowOff>
    </xdr:from>
    <xdr:to>
      <xdr:col>25</xdr:col>
      <xdr:colOff>476250</xdr:colOff>
      <xdr:row>71</xdr:row>
      <xdr:rowOff>0</xdr:rowOff>
    </xdr:to>
    <xdr:sp macro="" textlink="">
      <xdr:nvSpPr>
        <xdr:cNvPr id="7" name="Text Box 32"/>
        <xdr:cNvSpPr txBox="1">
          <a:spLocks noChangeArrowheads="1"/>
        </xdr:cNvSpPr>
      </xdr:nvSpPr>
      <xdr:spPr bwMode="auto">
        <a:xfrm>
          <a:off x="11172825" y="102012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71</xdr:row>
      <xdr:rowOff>0</xdr:rowOff>
    </xdr:from>
    <xdr:to>
      <xdr:col>25</xdr:col>
      <xdr:colOff>476250</xdr:colOff>
      <xdr:row>71</xdr:row>
      <xdr:rowOff>0</xdr:rowOff>
    </xdr:to>
    <xdr:sp macro="" textlink="">
      <xdr:nvSpPr>
        <xdr:cNvPr id="8" name="Text Box 32"/>
        <xdr:cNvSpPr txBox="1">
          <a:spLocks noChangeArrowheads="1"/>
        </xdr:cNvSpPr>
      </xdr:nvSpPr>
      <xdr:spPr bwMode="auto">
        <a:xfrm>
          <a:off x="11172825" y="102012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80</xdr:row>
      <xdr:rowOff>0</xdr:rowOff>
    </xdr:from>
    <xdr:to>
      <xdr:col>25</xdr:col>
      <xdr:colOff>476250</xdr:colOff>
      <xdr:row>80</xdr:row>
      <xdr:rowOff>0</xdr:rowOff>
    </xdr:to>
    <xdr:sp macro="" textlink="">
      <xdr:nvSpPr>
        <xdr:cNvPr id="10" name="Text Box 32"/>
        <xdr:cNvSpPr txBox="1">
          <a:spLocks noChangeArrowheads="1"/>
        </xdr:cNvSpPr>
      </xdr:nvSpPr>
      <xdr:spPr bwMode="auto">
        <a:xfrm>
          <a:off x="11172825" y="119538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80</xdr:row>
      <xdr:rowOff>0</xdr:rowOff>
    </xdr:from>
    <xdr:to>
      <xdr:col>25</xdr:col>
      <xdr:colOff>476250</xdr:colOff>
      <xdr:row>80</xdr:row>
      <xdr:rowOff>0</xdr:rowOff>
    </xdr:to>
    <xdr:sp macro="" textlink="">
      <xdr:nvSpPr>
        <xdr:cNvPr id="11" name="Text Box 32"/>
        <xdr:cNvSpPr txBox="1">
          <a:spLocks noChangeArrowheads="1"/>
        </xdr:cNvSpPr>
      </xdr:nvSpPr>
      <xdr:spPr bwMode="auto">
        <a:xfrm>
          <a:off x="11172825" y="119538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89</xdr:row>
      <xdr:rowOff>0</xdr:rowOff>
    </xdr:from>
    <xdr:to>
      <xdr:col>25</xdr:col>
      <xdr:colOff>476250</xdr:colOff>
      <xdr:row>89</xdr:row>
      <xdr:rowOff>0</xdr:rowOff>
    </xdr:to>
    <xdr:sp macro="" textlink="">
      <xdr:nvSpPr>
        <xdr:cNvPr id="13" name="Text Box 32"/>
        <xdr:cNvSpPr txBox="1">
          <a:spLocks noChangeArrowheads="1"/>
        </xdr:cNvSpPr>
      </xdr:nvSpPr>
      <xdr:spPr bwMode="auto">
        <a:xfrm>
          <a:off x="11172825" y="137064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89</xdr:row>
      <xdr:rowOff>0</xdr:rowOff>
    </xdr:from>
    <xdr:to>
      <xdr:col>25</xdr:col>
      <xdr:colOff>476250</xdr:colOff>
      <xdr:row>89</xdr:row>
      <xdr:rowOff>0</xdr:rowOff>
    </xdr:to>
    <xdr:sp macro="" textlink="">
      <xdr:nvSpPr>
        <xdr:cNvPr id="14" name="Text Box 32"/>
        <xdr:cNvSpPr txBox="1">
          <a:spLocks noChangeArrowheads="1"/>
        </xdr:cNvSpPr>
      </xdr:nvSpPr>
      <xdr:spPr bwMode="auto">
        <a:xfrm>
          <a:off x="11172825" y="137064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editAs="oneCell">
    <xdr:from>
      <xdr:col>1</xdr:col>
      <xdr:colOff>503465</xdr:colOff>
      <xdr:row>0</xdr:row>
      <xdr:rowOff>68036</xdr:rowOff>
    </xdr:from>
    <xdr:to>
      <xdr:col>2</xdr:col>
      <xdr:colOff>1080407</xdr:colOff>
      <xdr:row>6</xdr:row>
      <xdr:rowOff>87086</xdr:rowOff>
    </xdr:to>
    <xdr:pic>
      <xdr:nvPicPr>
        <xdr:cNvPr id="15" name="1 Imagen" descr="E:\ESCUDOMUZ.png"/>
        <xdr:cNvPicPr>
          <a:picLocks noChangeAspect="1" noChangeArrowheads="1"/>
        </xdr:cNvPicPr>
      </xdr:nvPicPr>
      <xdr:blipFill>
        <a:blip xmlns:r="http://schemas.openxmlformats.org/officeDocument/2006/relationships" r:embed="rId1" cstate="print"/>
        <a:srcRect/>
        <a:stretch>
          <a:fillRect/>
        </a:stretch>
      </xdr:blipFill>
      <xdr:spPr bwMode="auto">
        <a:xfrm>
          <a:off x="503465" y="68036"/>
          <a:ext cx="1447800" cy="1447800"/>
        </a:xfrm>
        <a:prstGeom prst="rect">
          <a:avLst/>
        </a:prstGeom>
        <a:noFill/>
        <a:ln w="9525">
          <a:noFill/>
          <a:miter lim="800000"/>
          <a:headEnd/>
          <a:tailEnd/>
        </a:ln>
      </xdr:spPr>
    </xdr:pic>
    <xdr:clientData/>
  </xdr:twoCellAnchor>
  <xdr:twoCellAnchor editAs="oneCell">
    <xdr:from>
      <xdr:col>16</xdr:col>
      <xdr:colOff>408215</xdr:colOff>
      <xdr:row>0</xdr:row>
      <xdr:rowOff>95250</xdr:rowOff>
    </xdr:from>
    <xdr:to>
      <xdr:col>20</xdr:col>
      <xdr:colOff>73479</xdr:colOff>
      <xdr:row>6</xdr:row>
      <xdr:rowOff>47625</xdr:rowOff>
    </xdr:to>
    <xdr:pic>
      <xdr:nvPicPr>
        <xdr:cNvPr id="16" name="2 Imagen" descr="E:\LOGO OFICIAL MUZQUIZ (GRANDE).jpg"/>
        <xdr:cNvPicPr>
          <a:picLocks noChangeAspect="1" noChangeArrowheads="1"/>
        </xdr:cNvPicPr>
      </xdr:nvPicPr>
      <xdr:blipFill>
        <a:blip xmlns:r="http://schemas.openxmlformats.org/officeDocument/2006/relationships" r:embed="rId2" cstate="print"/>
        <a:srcRect/>
        <a:stretch>
          <a:fillRect/>
        </a:stretch>
      </xdr:blipFill>
      <xdr:spPr bwMode="auto">
        <a:xfrm>
          <a:off x="8790215" y="95250"/>
          <a:ext cx="2114550" cy="1381125"/>
        </a:xfrm>
        <a:prstGeom prst="rect">
          <a:avLst/>
        </a:prstGeom>
        <a:noFill/>
        <a:ln w="9525">
          <a:noFill/>
          <a:miter lim="800000"/>
          <a:headEnd/>
          <a:tailEnd/>
        </a:ln>
      </xdr:spPr>
    </xdr:pic>
    <xdr:clientData/>
  </xdr:twoCellAnchor>
  <xdr:twoCellAnchor>
    <xdr:from>
      <xdr:col>25</xdr:col>
      <xdr:colOff>228600</xdr:colOff>
      <xdr:row>84</xdr:row>
      <xdr:rowOff>0</xdr:rowOff>
    </xdr:from>
    <xdr:to>
      <xdr:col>25</xdr:col>
      <xdr:colOff>476250</xdr:colOff>
      <xdr:row>84</xdr:row>
      <xdr:rowOff>0</xdr:rowOff>
    </xdr:to>
    <xdr:sp macro="" textlink="">
      <xdr:nvSpPr>
        <xdr:cNvPr id="17" name="Text Box 32"/>
        <xdr:cNvSpPr txBox="1">
          <a:spLocks noChangeArrowheads="1"/>
        </xdr:cNvSpPr>
      </xdr:nvSpPr>
      <xdr:spPr bwMode="auto">
        <a:xfrm>
          <a:off x="17972314" y="13797643"/>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84</xdr:row>
      <xdr:rowOff>0</xdr:rowOff>
    </xdr:from>
    <xdr:to>
      <xdr:col>25</xdr:col>
      <xdr:colOff>476250</xdr:colOff>
      <xdr:row>84</xdr:row>
      <xdr:rowOff>0</xdr:rowOff>
    </xdr:to>
    <xdr:sp macro="" textlink="">
      <xdr:nvSpPr>
        <xdr:cNvPr id="18" name="Text Box 32"/>
        <xdr:cNvSpPr txBox="1">
          <a:spLocks noChangeArrowheads="1"/>
        </xdr:cNvSpPr>
      </xdr:nvSpPr>
      <xdr:spPr bwMode="auto">
        <a:xfrm>
          <a:off x="17972314" y="13797643"/>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93</xdr:row>
      <xdr:rowOff>0</xdr:rowOff>
    </xdr:from>
    <xdr:to>
      <xdr:col>25</xdr:col>
      <xdr:colOff>476250</xdr:colOff>
      <xdr:row>93</xdr:row>
      <xdr:rowOff>0</xdr:rowOff>
    </xdr:to>
    <xdr:sp macro="" textlink="">
      <xdr:nvSpPr>
        <xdr:cNvPr id="31" name="Text Box 32"/>
        <xdr:cNvSpPr txBox="1">
          <a:spLocks noChangeArrowheads="1"/>
        </xdr:cNvSpPr>
      </xdr:nvSpPr>
      <xdr:spPr bwMode="auto">
        <a:xfrm>
          <a:off x="17972314" y="21553714"/>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93</xdr:row>
      <xdr:rowOff>0</xdr:rowOff>
    </xdr:from>
    <xdr:to>
      <xdr:col>25</xdr:col>
      <xdr:colOff>476250</xdr:colOff>
      <xdr:row>93</xdr:row>
      <xdr:rowOff>0</xdr:rowOff>
    </xdr:to>
    <xdr:sp macro="" textlink="">
      <xdr:nvSpPr>
        <xdr:cNvPr id="32" name="Text Box 32"/>
        <xdr:cNvSpPr txBox="1">
          <a:spLocks noChangeArrowheads="1"/>
        </xdr:cNvSpPr>
      </xdr:nvSpPr>
      <xdr:spPr bwMode="auto">
        <a:xfrm>
          <a:off x="17972314" y="21553714"/>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102</xdr:row>
      <xdr:rowOff>0</xdr:rowOff>
    </xdr:from>
    <xdr:to>
      <xdr:col>25</xdr:col>
      <xdr:colOff>476250</xdr:colOff>
      <xdr:row>102</xdr:row>
      <xdr:rowOff>0</xdr:rowOff>
    </xdr:to>
    <xdr:sp macro="" textlink="">
      <xdr:nvSpPr>
        <xdr:cNvPr id="33" name="Text Box 32"/>
        <xdr:cNvSpPr txBox="1">
          <a:spLocks noChangeArrowheads="1"/>
        </xdr:cNvSpPr>
      </xdr:nvSpPr>
      <xdr:spPr bwMode="auto">
        <a:xfrm>
          <a:off x="17972314" y="22941643"/>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102</xdr:row>
      <xdr:rowOff>0</xdr:rowOff>
    </xdr:from>
    <xdr:to>
      <xdr:col>25</xdr:col>
      <xdr:colOff>476250</xdr:colOff>
      <xdr:row>102</xdr:row>
      <xdr:rowOff>0</xdr:rowOff>
    </xdr:to>
    <xdr:sp macro="" textlink="">
      <xdr:nvSpPr>
        <xdr:cNvPr id="34" name="Text Box 32"/>
        <xdr:cNvSpPr txBox="1">
          <a:spLocks noChangeArrowheads="1"/>
        </xdr:cNvSpPr>
      </xdr:nvSpPr>
      <xdr:spPr bwMode="auto">
        <a:xfrm>
          <a:off x="17972314" y="22941643"/>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97</xdr:row>
      <xdr:rowOff>0</xdr:rowOff>
    </xdr:from>
    <xdr:to>
      <xdr:col>25</xdr:col>
      <xdr:colOff>476250</xdr:colOff>
      <xdr:row>97</xdr:row>
      <xdr:rowOff>0</xdr:rowOff>
    </xdr:to>
    <xdr:sp macro="" textlink="">
      <xdr:nvSpPr>
        <xdr:cNvPr id="35" name="Text Box 32"/>
        <xdr:cNvSpPr txBox="1">
          <a:spLocks noChangeArrowheads="1"/>
        </xdr:cNvSpPr>
      </xdr:nvSpPr>
      <xdr:spPr bwMode="auto">
        <a:xfrm>
          <a:off x="17972314" y="22193250"/>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97</xdr:row>
      <xdr:rowOff>0</xdr:rowOff>
    </xdr:from>
    <xdr:to>
      <xdr:col>25</xdr:col>
      <xdr:colOff>476250</xdr:colOff>
      <xdr:row>97</xdr:row>
      <xdr:rowOff>0</xdr:rowOff>
    </xdr:to>
    <xdr:sp macro="" textlink="">
      <xdr:nvSpPr>
        <xdr:cNvPr id="36" name="Text Box 32"/>
        <xdr:cNvSpPr txBox="1">
          <a:spLocks noChangeArrowheads="1"/>
        </xdr:cNvSpPr>
      </xdr:nvSpPr>
      <xdr:spPr bwMode="auto">
        <a:xfrm>
          <a:off x="17972314" y="22193250"/>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106</xdr:row>
      <xdr:rowOff>0</xdr:rowOff>
    </xdr:from>
    <xdr:to>
      <xdr:col>25</xdr:col>
      <xdr:colOff>476250</xdr:colOff>
      <xdr:row>106</xdr:row>
      <xdr:rowOff>0</xdr:rowOff>
    </xdr:to>
    <xdr:sp macro="" textlink="">
      <xdr:nvSpPr>
        <xdr:cNvPr id="43" name="Text Box 32"/>
        <xdr:cNvSpPr txBox="1">
          <a:spLocks noChangeArrowheads="1"/>
        </xdr:cNvSpPr>
      </xdr:nvSpPr>
      <xdr:spPr bwMode="auto">
        <a:xfrm>
          <a:off x="17972314" y="24642536"/>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106</xdr:row>
      <xdr:rowOff>0</xdr:rowOff>
    </xdr:from>
    <xdr:to>
      <xdr:col>25</xdr:col>
      <xdr:colOff>476250</xdr:colOff>
      <xdr:row>106</xdr:row>
      <xdr:rowOff>0</xdr:rowOff>
    </xdr:to>
    <xdr:sp macro="" textlink="">
      <xdr:nvSpPr>
        <xdr:cNvPr id="44" name="Text Box 32"/>
        <xdr:cNvSpPr txBox="1">
          <a:spLocks noChangeArrowheads="1"/>
        </xdr:cNvSpPr>
      </xdr:nvSpPr>
      <xdr:spPr bwMode="auto">
        <a:xfrm>
          <a:off x="17972314" y="24642536"/>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115</xdr:row>
      <xdr:rowOff>0</xdr:rowOff>
    </xdr:from>
    <xdr:to>
      <xdr:col>25</xdr:col>
      <xdr:colOff>476250</xdr:colOff>
      <xdr:row>115</xdr:row>
      <xdr:rowOff>0</xdr:rowOff>
    </xdr:to>
    <xdr:sp macro="" textlink="">
      <xdr:nvSpPr>
        <xdr:cNvPr id="45" name="Text Box 32"/>
        <xdr:cNvSpPr txBox="1">
          <a:spLocks noChangeArrowheads="1"/>
        </xdr:cNvSpPr>
      </xdr:nvSpPr>
      <xdr:spPr bwMode="auto">
        <a:xfrm>
          <a:off x="17972314" y="25989643"/>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115</xdr:row>
      <xdr:rowOff>0</xdr:rowOff>
    </xdr:from>
    <xdr:to>
      <xdr:col>25</xdr:col>
      <xdr:colOff>476250</xdr:colOff>
      <xdr:row>115</xdr:row>
      <xdr:rowOff>0</xdr:rowOff>
    </xdr:to>
    <xdr:sp macro="" textlink="">
      <xdr:nvSpPr>
        <xdr:cNvPr id="46" name="Text Box 32"/>
        <xdr:cNvSpPr txBox="1">
          <a:spLocks noChangeArrowheads="1"/>
        </xdr:cNvSpPr>
      </xdr:nvSpPr>
      <xdr:spPr bwMode="auto">
        <a:xfrm>
          <a:off x="17972314" y="25989643"/>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110</xdr:row>
      <xdr:rowOff>0</xdr:rowOff>
    </xdr:from>
    <xdr:to>
      <xdr:col>25</xdr:col>
      <xdr:colOff>476250</xdr:colOff>
      <xdr:row>110</xdr:row>
      <xdr:rowOff>0</xdr:rowOff>
    </xdr:to>
    <xdr:sp macro="" textlink="">
      <xdr:nvSpPr>
        <xdr:cNvPr id="47" name="Text Box 32"/>
        <xdr:cNvSpPr txBox="1">
          <a:spLocks noChangeArrowheads="1"/>
        </xdr:cNvSpPr>
      </xdr:nvSpPr>
      <xdr:spPr bwMode="auto">
        <a:xfrm>
          <a:off x="17972314" y="25241250"/>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110</xdr:row>
      <xdr:rowOff>0</xdr:rowOff>
    </xdr:from>
    <xdr:to>
      <xdr:col>25</xdr:col>
      <xdr:colOff>476250</xdr:colOff>
      <xdr:row>110</xdr:row>
      <xdr:rowOff>0</xdr:rowOff>
    </xdr:to>
    <xdr:sp macro="" textlink="">
      <xdr:nvSpPr>
        <xdr:cNvPr id="48" name="Text Box 32"/>
        <xdr:cNvSpPr txBox="1">
          <a:spLocks noChangeArrowheads="1"/>
        </xdr:cNvSpPr>
      </xdr:nvSpPr>
      <xdr:spPr bwMode="auto">
        <a:xfrm>
          <a:off x="17972314" y="25241250"/>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171450</xdr:colOff>
      <xdr:row>0</xdr:row>
      <xdr:rowOff>66675</xdr:rowOff>
    </xdr:from>
    <xdr:to>
      <xdr:col>3</xdr:col>
      <xdr:colOff>0</xdr:colOff>
      <xdr:row>7</xdr:row>
      <xdr:rowOff>104775</xdr:rowOff>
    </xdr:to>
    <xdr:pic>
      <xdr:nvPicPr>
        <xdr:cNvPr id="5" name="1 Imagen" descr="E:\ESCUDOMUZ.png"/>
        <xdr:cNvPicPr>
          <a:picLocks noChangeAspect="1" noChangeArrowheads="1"/>
        </xdr:cNvPicPr>
      </xdr:nvPicPr>
      <xdr:blipFill>
        <a:blip xmlns:r="http://schemas.openxmlformats.org/officeDocument/2006/relationships" r:embed="rId1" cstate="print"/>
        <a:srcRect/>
        <a:stretch>
          <a:fillRect/>
        </a:stretch>
      </xdr:blipFill>
      <xdr:spPr bwMode="auto">
        <a:xfrm>
          <a:off x="171450" y="66675"/>
          <a:ext cx="1447800" cy="1447800"/>
        </a:xfrm>
        <a:prstGeom prst="rect">
          <a:avLst/>
        </a:prstGeom>
        <a:noFill/>
        <a:ln w="9525">
          <a:noFill/>
          <a:miter lim="800000"/>
          <a:headEnd/>
          <a:tailEnd/>
        </a:ln>
      </xdr:spPr>
    </xdr:pic>
    <xdr:clientData/>
  </xdr:twoCellAnchor>
  <xdr:twoCellAnchor editAs="oneCell">
    <xdr:from>
      <xdr:col>10</xdr:col>
      <xdr:colOff>104775</xdr:colOff>
      <xdr:row>0</xdr:row>
      <xdr:rowOff>85725</xdr:rowOff>
    </xdr:from>
    <xdr:to>
      <xdr:col>12</xdr:col>
      <xdr:colOff>695325</xdr:colOff>
      <xdr:row>7</xdr:row>
      <xdr:rowOff>57150</xdr:rowOff>
    </xdr:to>
    <xdr:pic>
      <xdr:nvPicPr>
        <xdr:cNvPr id="6" name="2 Imagen" descr="E:\LOGO OFICIAL MUZQUIZ (GRANDE).jpg"/>
        <xdr:cNvPicPr>
          <a:picLocks noChangeAspect="1" noChangeArrowheads="1"/>
        </xdr:cNvPicPr>
      </xdr:nvPicPr>
      <xdr:blipFill>
        <a:blip xmlns:r="http://schemas.openxmlformats.org/officeDocument/2006/relationships" r:embed="rId2" cstate="print"/>
        <a:srcRect/>
        <a:stretch>
          <a:fillRect/>
        </a:stretch>
      </xdr:blipFill>
      <xdr:spPr bwMode="auto">
        <a:xfrm>
          <a:off x="7905750" y="85725"/>
          <a:ext cx="2114550" cy="13811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R162"/>
  <sheetViews>
    <sheetView showGridLines="0" tabSelected="1" topLeftCell="A103" zoomScale="70" zoomScaleNormal="70" zoomScalePageLayoutView="70" workbookViewId="0">
      <selection activeCell="E126" sqref="E126"/>
    </sheetView>
  </sheetViews>
  <sheetFormatPr baseColWidth="10" defaultColWidth="9.140625" defaultRowHeight="15" x14ac:dyDescent="0.25"/>
  <cols>
    <col min="2" max="2" width="13" customWidth="1"/>
    <col min="3" max="3" width="26.28515625" customWidth="1"/>
    <col min="4" max="4" width="5.7109375" customWidth="1"/>
    <col min="5" max="5" width="25.7109375" customWidth="1"/>
    <col min="6" max="6" width="13" customWidth="1"/>
    <col min="7" max="7" width="12.5703125" customWidth="1"/>
    <col min="8" max="8" width="18.28515625" customWidth="1"/>
    <col min="9" max="9" width="12" customWidth="1"/>
    <col min="10" max="10" width="7.28515625" customWidth="1"/>
    <col min="11" max="11" width="5.42578125" customWidth="1"/>
    <col min="12" max="12" width="6.140625" customWidth="1"/>
    <col min="13" max="13" width="6.5703125" customWidth="1"/>
    <col min="14" max="14" width="10.140625" customWidth="1"/>
    <col min="15" max="15" width="4.85546875" customWidth="1"/>
    <col min="16" max="16" width="9.28515625" customWidth="1"/>
    <col min="17" max="17" width="9.7109375" customWidth="1"/>
    <col min="18" max="18" width="5.5703125" customWidth="1"/>
    <col min="19" max="19" width="10.140625" customWidth="1"/>
    <col min="20" max="20" width="11.140625" customWidth="1"/>
    <col min="21" max="21" width="6.42578125" customWidth="1"/>
    <col min="22" max="22" width="10.28515625" customWidth="1"/>
    <col min="23" max="23" width="11.140625" customWidth="1"/>
    <col min="24" max="24" width="6.85546875" customWidth="1"/>
    <col min="25" max="25" width="10" customWidth="1"/>
    <col min="26" max="26" width="15" customWidth="1"/>
    <col min="27" max="27" width="4" customWidth="1"/>
    <col min="28" max="31" width="6.85546875" customWidth="1"/>
  </cols>
  <sheetData>
    <row r="1" spans="2:44" x14ac:dyDescent="0.25">
      <c r="B1" s="196"/>
      <c r="C1" s="197"/>
      <c r="D1" s="197"/>
      <c r="E1" s="197"/>
      <c r="F1" s="197"/>
      <c r="G1" s="197"/>
      <c r="H1" s="197"/>
      <c r="I1" s="197"/>
      <c r="J1" s="197"/>
      <c r="K1" s="197"/>
      <c r="L1" s="197"/>
      <c r="M1" s="197"/>
      <c r="N1" s="197"/>
      <c r="O1" s="197"/>
      <c r="P1" s="197"/>
      <c r="Q1" s="197"/>
      <c r="R1" s="197"/>
      <c r="S1" s="197"/>
      <c r="T1" s="197"/>
      <c r="U1" s="197"/>
      <c r="V1" s="197"/>
      <c r="W1" s="197"/>
      <c r="X1" s="197"/>
      <c r="Y1" s="197"/>
      <c r="Z1" s="198"/>
    </row>
    <row r="2" spans="2:44" ht="23.25" x14ac:dyDescent="0.35">
      <c r="B2" s="199" t="s">
        <v>51</v>
      </c>
      <c r="C2" s="200"/>
      <c r="D2" s="200"/>
      <c r="E2" s="200"/>
      <c r="F2" s="200"/>
      <c r="G2" s="200"/>
      <c r="H2" s="200"/>
      <c r="I2" s="200"/>
      <c r="J2" s="200"/>
      <c r="K2" s="200"/>
      <c r="L2" s="200"/>
      <c r="M2" s="200"/>
      <c r="N2" s="200"/>
      <c r="O2" s="200"/>
      <c r="P2" s="200"/>
      <c r="Q2" s="200"/>
      <c r="R2" s="200"/>
      <c r="S2" s="200"/>
      <c r="T2" s="200"/>
      <c r="U2" s="200"/>
      <c r="V2" s="200"/>
      <c r="W2" s="200"/>
      <c r="X2" s="200"/>
      <c r="Y2" s="200"/>
      <c r="Z2" s="201"/>
    </row>
    <row r="3" spans="2:44" ht="20.25" x14ac:dyDescent="0.3">
      <c r="B3" s="202" t="s">
        <v>213</v>
      </c>
      <c r="C3" s="203"/>
      <c r="D3" s="203"/>
      <c r="E3" s="203"/>
      <c r="F3" s="203"/>
      <c r="G3" s="203"/>
      <c r="H3" s="203"/>
      <c r="I3" s="203"/>
      <c r="J3" s="203"/>
      <c r="K3" s="203"/>
      <c r="L3" s="203"/>
      <c r="M3" s="203"/>
      <c r="N3" s="203"/>
      <c r="O3" s="203"/>
      <c r="P3" s="203"/>
      <c r="Q3" s="203"/>
      <c r="R3" s="203"/>
      <c r="S3" s="203"/>
      <c r="T3" s="203"/>
      <c r="U3" s="203"/>
      <c r="V3" s="203"/>
      <c r="W3" s="203"/>
      <c r="X3" s="203"/>
      <c r="Y3" s="203"/>
      <c r="Z3" s="204"/>
      <c r="AB3" s="165" t="s">
        <v>0</v>
      </c>
      <c r="AC3" s="166"/>
      <c r="AD3" s="171" t="s">
        <v>1</v>
      </c>
      <c r="AE3" s="166"/>
      <c r="AF3" s="1"/>
    </row>
    <row r="4" spans="2:44" ht="20.25" customHeight="1" x14ac:dyDescent="0.25">
      <c r="B4" s="174" t="s">
        <v>214</v>
      </c>
      <c r="C4" s="175"/>
      <c r="D4" s="175"/>
      <c r="E4" s="175"/>
      <c r="F4" s="175"/>
      <c r="G4" s="175"/>
      <c r="H4" s="175"/>
      <c r="I4" s="175"/>
      <c r="J4" s="175"/>
      <c r="K4" s="175"/>
      <c r="L4" s="175"/>
      <c r="M4" s="175"/>
      <c r="N4" s="175"/>
      <c r="O4" s="175"/>
      <c r="P4" s="175"/>
      <c r="Q4" s="175"/>
      <c r="R4" s="175"/>
      <c r="S4" s="175"/>
      <c r="T4" s="175"/>
      <c r="U4" s="175"/>
      <c r="V4" s="175"/>
      <c r="W4" s="175"/>
      <c r="X4" s="175"/>
      <c r="Y4" s="175"/>
      <c r="Z4" s="176"/>
      <c r="AB4" s="167"/>
      <c r="AC4" s="168"/>
      <c r="AD4" s="172"/>
      <c r="AE4" s="168"/>
      <c r="AF4" s="1"/>
    </row>
    <row r="5" spans="2:44" ht="18" x14ac:dyDescent="0.25">
      <c r="B5" s="174" t="s">
        <v>283</v>
      </c>
      <c r="C5" s="175"/>
      <c r="D5" s="175"/>
      <c r="E5" s="175"/>
      <c r="F5" s="175"/>
      <c r="G5" s="175"/>
      <c r="H5" s="175"/>
      <c r="I5" s="175"/>
      <c r="J5" s="175"/>
      <c r="K5" s="175"/>
      <c r="L5" s="175"/>
      <c r="M5" s="175"/>
      <c r="N5" s="175"/>
      <c r="O5" s="175"/>
      <c r="P5" s="175"/>
      <c r="Q5" s="175"/>
      <c r="R5" s="175"/>
      <c r="S5" s="175"/>
      <c r="T5" s="175"/>
      <c r="U5" s="175"/>
      <c r="V5" s="175"/>
      <c r="W5" s="175"/>
      <c r="X5" s="175"/>
      <c r="Y5" s="175"/>
      <c r="Z5" s="176"/>
      <c r="AB5" s="169"/>
      <c r="AC5" s="170"/>
      <c r="AD5" s="173"/>
      <c r="AE5" s="170"/>
      <c r="AF5" s="1"/>
    </row>
    <row r="6" spans="2:44" ht="15" customHeight="1" x14ac:dyDescent="0.25">
      <c r="B6" s="177"/>
      <c r="C6" s="178"/>
      <c r="D6" s="178"/>
      <c r="E6" s="178"/>
      <c r="F6" s="179"/>
      <c r="G6" s="179"/>
      <c r="H6" s="179"/>
      <c r="I6" s="179"/>
      <c r="J6" s="179"/>
      <c r="K6" s="179"/>
      <c r="L6" s="179"/>
      <c r="M6" s="179"/>
      <c r="N6" s="179"/>
      <c r="O6" s="179"/>
      <c r="P6" s="179"/>
      <c r="Q6" s="179"/>
      <c r="R6" s="179"/>
      <c r="S6" s="179"/>
      <c r="T6" s="179"/>
      <c r="U6" s="179"/>
      <c r="V6" s="179"/>
      <c r="W6" s="179"/>
      <c r="X6" s="179"/>
      <c r="Y6" s="179"/>
      <c r="Z6" s="180"/>
    </row>
    <row r="7" spans="2:44" ht="15" customHeight="1" x14ac:dyDescent="0.25">
      <c r="B7" s="181"/>
      <c r="C7" s="179"/>
      <c r="D7" s="179"/>
      <c r="E7" s="179"/>
      <c r="F7" s="179"/>
      <c r="G7" s="179"/>
      <c r="H7" s="179"/>
      <c r="I7" s="179"/>
      <c r="J7" s="179"/>
      <c r="K7" s="179"/>
      <c r="L7" s="179"/>
      <c r="M7" s="179"/>
      <c r="N7" s="179"/>
      <c r="O7" s="179"/>
      <c r="P7" s="179"/>
      <c r="Q7" s="179"/>
      <c r="R7" s="179"/>
      <c r="S7" s="179"/>
      <c r="T7" s="179"/>
      <c r="U7" s="179"/>
      <c r="V7" s="179"/>
      <c r="W7" s="179"/>
      <c r="X7" s="179"/>
      <c r="Y7" s="179"/>
      <c r="Z7" s="180"/>
    </row>
    <row r="8" spans="2:44" ht="6.75" customHeight="1" x14ac:dyDescent="0.25">
      <c r="B8" s="181"/>
      <c r="C8" s="179"/>
      <c r="D8" s="179"/>
      <c r="E8" s="179"/>
      <c r="F8" s="179"/>
      <c r="G8" s="179"/>
      <c r="H8" s="179"/>
      <c r="I8" s="179"/>
      <c r="J8" s="179"/>
      <c r="K8" s="179"/>
      <c r="L8" s="179"/>
      <c r="M8" s="179"/>
      <c r="N8" s="179"/>
      <c r="O8" s="179"/>
      <c r="P8" s="179"/>
      <c r="Q8" s="179"/>
      <c r="R8" s="179"/>
      <c r="S8" s="179"/>
      <c r="T8" s="179"/>
      <c r="U8" s="179"/>
      <c r="V8" s="179"/>
      <c r="W8" s="179"/>
      <c r="X8" s="179"/>
      <c r="Y8" s="179"/>
      <c r="Z8" s="180"/>
    </row>
    <row r="9" spans="2:44" x14ac:dyDescent="0.25">
      <c r="B9" s="182"/>
      <c r="C9" s="183"/>
      <c r="D9" s="183"/>
      <c r="E9" s="183"/>
      <c r="F9" s="183"/>
      <c r="G9" s="183"/>
      <c r="H9" s="183"/>
      <c r="I9" s="183"/>
      <c r="J9" s="183"/>
      <c r="K9" s="183"/>
      <c r="L9" s="183"/>
      <c r="M9" s="183"/>
      <c r="N9" s="183"/>
      <c r="O9" s="183"/>
      <c r="P9" s="183"/>
      <c r="Q9" s="183"/>
      <c r="R9" s="183"/>
      <c r="S9" s="183"/>
      <c r="T9" s="183"/>
      <c r="U9" s="183"/>
      <c r="V9" s="183"/>
      <c r="W9" s="183"/>
      <c r="X9" s="183"/>
      <c r="Y9" s="183"/>
      <c r="Z9" s="184"/>
    </row>
    <row r="10" spans="2:44" s="2" customFormat="1" ht="12" customHeight="1" x14ac:dyDescent="0.25">
      <c r="B10" s="185" t="s">
        <v>2</v>
      </c>
      <c r="C10" s="128"/>
      <c r="D10" s="128"/>
      <c r="E10" s="128"/>
      <c r="F10" s="187" t="s">
        <v>215</v>
      </c>
      <c r="G10" s="188"/>
      <c r="H10" s="188"/>
      <c r="I10" s="188"/>
      <c r="J10" s="188"/>
      <c r="K10" s="188"/>
      <c r="L10" s="188"/>
      <c r="M10" s="188"/>
      <c r="N10" s="188"/>
      <c r="O10" s="188"/>
      <c r="P10" s="188"/>
      <c r="Q10" s="188"/>
      <c r="R10" s="188"/>
      <c r="S10" s="188"/>
      <c r="T10" s="188"/>
      <c r="U10" s="188"/>
      <c r="V10" s="188"/>
      <c r="W10" s="188"/>
      <c r="X10" s="188"/>
      <c r="Y10" s="188"/>
      <c r="Z10" s="189"/>
    </row>
    <row r="11" spans="2:44" s="2" customFormat="1" ht="12" customHeight="1" x14ac:dyDescent="0.25">
      <c r="B11" s="186"/>
      <c r="C11" s="47"/>
      <c r="D11" s="47"/>
      <c r="E11" s="47"/>
      <c r="F11" s="190"/>
      <c r="G11" s="191"/>
      <c r="H11" s="191"/>
      <c r="I11" s="191"/>
      <c r="J11" s="191"/>
      <c r="K11" s="191"/>
      <c r="L11" s="191"/>
      <c r="M11" s="191"/>
      <c r="N11" s="191"/>
      <c r="O11" s="191"/>
      <c r="P11" s="191"/>
      <c r="Q11" s="191"/>
      <c r="R11" s="191"/>
      <c r="S11" s="191"/>
      <c r="T11" s="191"/>
      <c r="U11" s="191"/>
      <c r="V11" s="191"/>
      <c r="W11" s="191"/>
      <c r="X11" s="191"/>
      <c r="Y11" s="191"/>
      <c r="Z11" s="192"/>
      <c r="AA11" s="3"/>
      <c r="AB11" s="3"/>
      <c r="AC11" s="3"/>
      <c r="AD11" s="3"/>
      <c r="AE11" s="3"/>
      <c r="AF11" s="3"/>
      <c r="AG11" s="3"/>
      <c r="AH11" s="3"/>
      <c r="AI11" s="3"/>
      <c r="AJ11" s="3"/>
      <c r="AK11" s="3"/>
      <c r="AL11" s="3"/>
      <c r="AM11" s="3"/>
      <c r="AN11" s="3"/>
      <c r="AO11" s="3"/>
      <c r="AP11" s="3"/>
      <c r="AQ11" s="3"/>
      <c r="AR11" s="3"/>
    </row>
    <row r="12" spans="2:44" s="2" customFormat="1" ht="12" customHeight="1" x14ac:dyDescent="0.25">
      <c r="B12" s="186"/>
      <c r="C12" s="48"/>
      <c r="D12" s="48"/>
      <c r="E12" s="48"/>
      <c r="F12" s="193"/>
      <c r="G12" s="194"/>
      <c r="H12" s="194"/>
      <c r="I12" s="194"/>
      <c r="J12" s="194"/>
      <c r="K12" s="194"/>
      <c r="L12" s="194"/>
      <c r="M12" s="194"/>
      <c r="N12" s="194"/>
      <c r="O12" s="194"/>
      <c r="P12" s="194"/>
      <c r="Q12" s="194"/>
      <c r="R12" s="194"/>
      <c r="S12" s="194"/>
      <c r="T12" s="194"/>
      <c r="U12" s="194"/>
      <c r="V12" s="194"/>
      <c r="W12" s="194"/>
      <c r="X12" s="194"/>
      <c r="Y12" s="194"/>
      <c r="Z12" s="195"/>
      <c r="AA12" s="3"/>
      <c r="AB12" s="3"/>
      <c r="AC12" s="3"/>
      <c r="AD12" s="3"/>
      <c r="AE12" s="3"/>
      <c r="AF12" s="3"/>
      <c r="AG12" s="3"/>
      <c r="AH12" s="3"/>
      <c r="AI12" s="3"/>
      <c r="AJ12" s="3"/>
      <c r="AK12" s="3"/>
      <c r="AL12" s="3"/>
      <c r="AM12" s="3"/>
      <c r="AN12" s="3"/>
      <c r="AO12" s="3"/>
      <c r="AP12" s="3"/>
      <c r="AQ12" s="3"/>
      <c r="AR12" s="3"/>
    </row>
    <row r="13" spans="2:44" s="2" customFormat="1" ht="12" customHeight="1" x14ac:dyDescent="0.25">
      <c r="B13" s="221" t="s">
        <v>3</v>
      </c>
      <c r="C13" s="124"/>
      <c r="D13" s="124"/>
      <c r="E13" s="124"/>
      <c r="F13" s="187" t="s">
        <v>216</v>
      </c>
      <c r="G13" s="188"/>
      <c r="H13" s="188"/>
      <c r="I13" s="188"/>
      <c r="J13" s="188"/>
      <c r="K13" s="188"/>
      <c r="L13" s="188"/>
      <c r="M13" s="188"/>
      <c r="N13" s="188"/>
      <c r="O13" s="188"/>
      <c r="P13" s="188"/>
      <c r="Q13" s="188"/>
      <c r="R13" s="188"/>
      <c r="S13" s="188"/>
      <c r="T13" s="188"/>
      <c r="U13" s="188"/>
      <c r="V13" s="188"/>
      <c r="W13" s="188"/>
      <c r="X13" s="188"/>
      <c r="Y13" s="188"/>
      <c r="Z13" s="189"/>
      <c r="AA13" s="4"/>
      <c r="AB13" s="5"/>
      <c r="AC13" s="5"/>
      <c r="AD13" s="5"/>
      <c r="AE13" s="5"/>
      <c r="AF13" s="5"/>
      <c r="AG13" s="5"/>
      <c r="AH13" s="5"/>
      <c r="AI13" s="5"/>
      <c r="AJ13" s="5"/>
      <c r="AK13" s="5"/>
      <c r="AL13" s="5"/>
      <c r="AM13" s="5"/>
      <c r="AN13" s="5"/>
      <c r="AO13" s="5"/>
      <c r="AP13" s="5"/>
      <c r="AQ13" s="5"/>
      <c r="AR13" s="3"/>
    </row>
    <row r="14" spans="2:44" s="2" customFormat="1" ht="12" customHeight="1" x14ac:dyDescent="0.25">
      <c r="B14" s="222"/>
      <c r="C14" s="125"/>
      <c r="D14" s="125"/>
      <c r="E14" s="125"/>
      <c r="F14" s="190"/>
      <c r="G14" s="191"/>
      <c r="H14" s="191"/>
      <c r="I14" s="191"/>
      <c r="J14" s="191"/>
      <c r="K14" s="191"/>
      <c r="L14" s="191"/>
      <c r="M14" s="191"/>
      <c r="N14" s="191"/>
      <c r="O14" s="191"/>
      <c r="P14" s="191"/>
      <c r="Q14" s="191"/>
      <c r="R14" s="191"/>
      <c r="S14" s="191"/>
      <c r="T14" s="191"/>
      <c r="U14" s="191"/>
      <c r="V14" s="191"/>
      <c r="W14" s="191"/>
      <c r="X14" s="191"/>
      <c r="Y14" s="191"/>
      <c r="Z14" s="192"/>
      <c r="AA14" s="5"/>
      <c r="AB14" s="5"/>
      <c r="AC14" s="5"/>
      <c r="AD14" s="5"/>
      <c r="AE14" s="5"/>
      <c r="AF14" s="5"/>
      <c r="AG14" s="5"/>
      <c r="AH14" s="5"/>
      <c r="AI14" s="5"/>
      <c r="AJ14" s="5"/>
      <c r="AK14" s="5"/>
      <c r="AL14" s="5"/>
      <c r="AM14" s="5"/>
      <c r="AN14" s="5"/>
      <c r="AO14" s="5"/>
      <c r="AP14" s="5"/>
      <c r="AQ14" s="5"/>
      <c r="AR14" s="3"/>
    </row>
    <row r="15" spans="2:44" s="2" customFormat="1" ht="12" customHeight="1" x14ac:dyDescent="0.25">
      <c r="B15" s="222"/>
      <c r="C15" s="125"/>
      <c r="D15" s="125"/>
      <c r="E15" s="125"/>
      <c r="F15" s="190"/>
      <c r="G15" s="191"/>
      <c r="H15" s="191"/>
      <c r="I15" s="191"/>
      <c r="J15" s="191"/>
      <c r="K15" s="191"/>
      <c r="L15" s="191"/>
      <c r="M15" s="191"/>
      <c r="N15" s="191"/>
      <c r="O15" s="191"/>
      <c r="P15" s="191"/>
      <c r="Q15" s="191"/>
      <c r="R15" s="191"/>
      <c r="S15" s="191"/>
      <c r="T15" s="191"/>
      <c r="U15" s="191"/>
      <c r="V15" s="191"/>
      <c r="W15" s="191"/>
      <c r="X15" s="191"/>
      <c r="Y15" s="191"/>
      <c r="Z15" s="192"/>
      <c r="AA15" s="5"/>
      <c r="AB15" s="5"/>
      <c r="AC15" s="5"/>
      <c r="AD15" s="5"/>
      <c r="AE15" s="5"/>
      <c r="AF15" s="5"/>
      <c r="AG15" s="5"/>
      <c r="AH15" s="5"/>
      <c r="AI15" s="5"/>
      <c r="AJ15" s="5"/>
      <c r="AK15" s="5"/>
      <c r="AL15" s="5"/>
      <c r="AM15" s="5"/>
      <c r="AN15" s="5"/>
      <c r="AO15" s="5"/>
      <c r="AP15" s="5"/>
      <c r="AQ15" s="5"/>
      <c r="AR15" s="3"/>
    </row>
    <row r="16" spans="2:44" s="2" customFormat="1" ht="12" customHeight="1" x14ac:dyDescent="0.25">
      <c r="B16" s="223"/>
      <c r="C16" s="126"/>
      <c r="D16" s="126"/>
      <c r="E16" s="126"/>
      <c r="F16" s="193"/>
      <c r="G16" s="194"/>
      <c r="H16" s="194"/>
      <c r="I16" s="194"/>
      <c r="J16" s="194"/>
      <c r="K16" s="194"/>
      <c r="L16" s="194"/>
      <c r="M16" s="194"/>
      <c r="N16" s="194"/>
      <c r="O16" s="194"/>
      <c r="P16" s="194"/>
      <c r="Q16" s="194"/>
      <c r="R16" s="194"/>
      <c r="S16" s="194"/>
      <c r="T16" s="194"/>
      <c r="U16" s="194"/>
      <c r="V16" s="194"/>
      <c r="W16" s="194"/>
      <c r="X16" s="194"/>
      <c r="Y16" s="194"/>
      <c r="Z16" s="195"/>
      <c r="AA16" s="5"/>
      <c r="AB16" s="5"/>
      <c r="AC16" s="5"/>
      <c r="AD16" s="5"/>
      <c r="AE16" s="5"/>
      <c r="AF16" s="5"/>
      <c r="AG16" s="5"/>
      <c r="AH16" s="5"/>
      <c r="AI16" s="5"/>
      <c r="AJ16" s="5"/>
      <c r="AK16" s="5"/>
      <c r="AL16" s="5"/>
      <c r="AM16" s="5"/>
      <c r="AN16" s="5"/>
      <c r="AO16" s="5"/>
      <c r="AP16" s="5"/>
      <c r="AQ16" s="5"/>
      <c r="AR16" s="3"/>
    </row>
    <row r="17" spans="2:44" s="2" customFormat="1" x14ac:dyDescent="0.25">
      <c r="B17" s="224" t="s">
        <v>4</v>
      </c>
      <c r="C17" s="120"/>
      <c r="D17" s="120"/>
      <c r="E17" s="120"/>
      <c r="F17" s="187" t="s">
        <v>284</v>
      </c>
      <c r="G17" s="188"/>
      <c r="H17" s="188"/>
      <c r="I17" s="188"/>
      <c r="J17" s="188"/>
      <c r="K17" s="188"/>
      <c r="L17" s="188"/>
      <c r="M17" s="188"/>
      <c r="N17" s="188"/>
      <c r="O17" s="188"/>
      <c r="P17" s="188"/>
      <c r="Q17" s="188"/>
      <c r="R17" s="188"/>
      <c r="S17" s="188"/>
      <c r="T17" s="188"/>
      <c r="U17" s="188"/>
      <c r="V17" s="188"/>
      <c r="W17" s="188"/>
      <c r="X17" s="188"/>
      <c r="Y17" s="188"/>
      <c r="Z17" s="189"/>
      <c r="AA17" s="3"/>
      <c r="AB17" s="3"/>
      <c r="AC17" s="3"/>
      <c r="AD17" s="3"/>
      <c r="AE17" s="3"/>
      <c r="AF17" s="3"/>
      <c r="AG17" s="3"/>
      <c r="AH17" s="3"/>
      <c r="AI17" s="3"/>
      <c r="AJ17" s="3"/>
      <c r="AK17" s="3"/>
      <c r="AL17" s="3"/>
      <c r="AM17" s="3"/>
      <c r="AN17" s="3"/>
      <c r="AO17" s="3"/>
      <c r="AP17" s="3"/>
      <c r="AQ17" s="3"/>
      <c r="AR17" s="3"/>
    </row>
    <row r="18" spans="2:44" s="2" customFormat="1" ht="28.5" customHeight="1" x14ac:dyDescent="0.25">
      <c r="B18" s="225"/>
      <c r="C18" s="53"/>
      <c r="D18" s="53"/>
      <c r="E18" s="53"/>
      <c r="F18" s="193"/>
      <c r="G18" s="194"/>
      <c r="H18" s="194"/>
      <c r="I18" s="194"/>
      <c r="J18" s="194"/>
      <c r="K18" s="194"/>
      <c r="L18" s="194"/>
      <c r="M18" s="194"/>
      <c r="N18" s="194"/>
      <c r="O18" s="194"/>
      <c r="P18" s="194"/>
      <c r="Q18" s="194"/>
      <c r="R18" s="194"/>
      <c r="S18" s="194"/>
      <c r="T18" s="194"/>
      <c r="U18" s="194"/>
      <c r="V18" s="194"/>
      <c r="W18" s="194"/>
      <c r="X18" s="194"/>
      <c r="Y18" s="194"/>
      <c r="Z18" s="195"/>
      <c r="AA18" s="3"/>
      <c r="AB18" s="3"/>
      <c r="AC18" s="3"/>
      <c r="AD18" s="3"/>
      <c r="AE18" s="3"/>
      <c r="AF18" s="3"/>
      <c r="AG18" s="3"/>
      <c r="AH18" s="3"/>
      <c r="AI18" s="3"/>
      <c r="AJ18" s="3"/>
      <c r="AK18" s="3"/>
      <c r="AL18" s="3"/>
      <c r="AM18" s="3"/>
      <c r="AN18" s="3"/>
      <c r="AO18" s="3"/>
      <c r="AP18" s="3"/>
      <c r="AQ18" s="3"/>
      <c r="AR18" s="3"/>
    </row>
    <row r="19" spans="2:44" s="2" customFormat="1" ht="53.25" customHeight="1" x14ac:dyDescent="0.25">
      <c r="B19" s="6" t="s">
        <v>5</v>
      </c>
      <c r="C19" s="54"/>
      <c r="D19" s="54"/>
      <c r="E19" s="54"/>
      <c r="F19" s="532" t="s">
        <v>217</v>
      </c>
      <c r="G19" s="533"/>
      <c r="H19" s="533"/>
      <c r="I19" s="533"/>
      <c r="J19" s="533"/>
      <c r="K19" s="533"/>
      <c r="L19" s="533"/>
      <c r="M19" s="533"/>
      <c r="N19" s="533"/>
      <c r="O19" s="533"/>
      <c r="P19" s="533"/>
      <c r="Q19" s="533"/>
      <c r="R19" s="533"/>
      <c r="S19" s="533"/>
      <c r="T19" s="533"/>
      <c r="U19" s="533"/>
      <c r="V19" s="533"/>
      <c r="W19" s="533"/>
      <c r="X19" s="533"/>
      <c r="Y19" s="533"/>
      <c r="Z19" s="534"/>
      <c r="AA19" s="3"/>
      <c r="AB19" s="3"/>
      <c r="AC19" s="3"/>
      <c r="AD19" s="3"/>
      <c r="AE19" s="3"/>
      <c r="AF19" s="3"/>
      <c r="AG19" s="3"/>
      <c r="AH19" s="3"/>
      <c r="AI19" s="3"/>
      <c r="AJ19" s="3"/>
      <c r="AK19" s="3"/>
      <c r="AL19" s="3"/>
      <c r="AM19" s="3"/>
      <c r="AN19" s="3"/>
      <c r="AO19" s="3"/>
      <c r="AP19" s="3"/>
      <c r="AQ19" s="3"/>
      <c r="AR19" s="3"/>
    </row>
    <row r="20" spans="2:44" s="2" customFormat="1" x14ac:dyDescent="0.25">
      <c r="B20" s="185" t="s">
        <v>6</v>
      </c>
      <c r="C20" s="128"/>
      <c r="D20" s="128"/>
      <c r="E20" s="128"/>
      <c r="F20" s="227">
        <v>0</v>
      </c>
      <c r="G20" s="228"/>
      <c r="H20" s="228"/>
      <c r="I20" s="229"/>
      <c r="J20" s="233" t="s">
        <v>7</v>
      </c>
      <c r="K20" s="234"/>
      <c r="L20" s="234"/>
      <c r="M20" s="234"/>
      <c r="N20" s="234"/>
      <c r="O20" s="234"/>
      <c r="P20" s="235"/>
      <c r="Q20" s="239">
        <f>44833000+7750177+2000000+5489707.45+1814640</f>
        <v>61887524.450000003</v>
      </c>
      <c r="R20" s="240"/>
      <c r="S20" s="240"/>
      <c r="T20" s="240"/>
      <c r="U20" s="240"/>
      <c r="V20" s="240"/>
      <c r="W20" s="240"/>
      <c r="X20" s="240"/>
      <c r="Y20" s="240"/>
      <c r="Z20" s="241"/>
    </row>
    <row r="21" spans="2:44" s="2" customFormat="1" x14ac:dyDescent="0.25">
      <c r="B21" s="185"/>
      <c r="C21" s="129"/>
      <c r="D21" s="129"/>
      <c r="E21" s="129"/>
      <c r="F21" s="230"/>
      <c r="G21" s="231"/>
      <c r="H21" s="231"/>
      <c r="I21" s="232"/>
      <c r="J21" s="236"/>
      <c r="K21" s="237"/>
      <c r="L21" s="237"/>
      <c r="M21" s="237"/>
      <c r="N21" s="237"/>
      <c r="O21" s="237"/>
      <c r="P21" s="238"/>
      <c r="Q21" s="242"/>
      <c r="R21" s="243"/>
      <c r="S21" s="243"/>
      <c r="T21" s="243"/>
      <c r="U21" s="243"/>
      <c r="V21" s="243"/>
      <c r="W21" s="243"/>
      <c r="X21" s="243"/>
      <c r="Y21" s="243"/>
      <c r="Z21" s="244"/>
    </row>
    <row r="22" spans="2:44" s="2" customFormat="1" x14ac:dyDescent="0.25">
      <c r="B22" s="205"/>
      <c r="C22" s="206"/>
      <c r="D22" s="206"/>
      <c r="E22" s="206"/>
      <c r="F22" s="206"/>
      <c r="G22" s="206"/>
      <c r="H22" s="206"/>
      <c r="I22" s="206"/>
      <c r="J22" s="206"/>
      <c r="K22" s="206"/>
      <c r="L22" s="206"/>
      <c r="M22" s="206"/>
      <c r="N22" s="206"/>
      <c r="O22" s="206"/>
      <c r="P22" s="206"/>
      <c r="Q22" s="206"/>
      <c r="R22" s="206"/>
      <c r="S22" s="206"/>
      <c r="T22" s="206"/>
      <c r="U22" s="206"/>
      <c r="V22" s="206"/>
      <c r="W22" s="206"/>
      <c r="X22" s="206"/>
      <c r="Y22" s="206"/>
      <c r="Z22" s="207"/>
    </row>
    <row r="23" spans="2:44" s="2" customFormat="1" x14ac:dyDescent="0.25">
      <c r="B23" s="208" t="s">
        <v>8</v>
      </c>
      <c r="C23" s="209"/>
      <c r="D23" s="209"/>
      <c r="E23" s="209"/>
      <c r="F23" s="210"/>
      <c r="G23" s="211" t="s">
        <v>285</v>
      </c>
      <c r="H23" s="212"/>
      <c r="I23" s="212"/>
      <c r="J23" s="212"/>
      <c r="K23" s="212"/>
      <c r="L23" s="212"/>
      <c r="M23" s="212"/>
      <c r="N23" s="212"/>
      <c r="O23" s="212"/>
      <c r="P23" s="212"/>
      <c r="Q23" s="212"/>
      <c r="R23" s="212"/>
      <c r="S23" s="212"/>
      <c r="T23" s="212"/>
      <c r="U23" s="212"/>
      <c r="V23" s="212"/>
      <c r="W23" s="212"/>
      <c r="X23" s="212"/>
      <c r="Y23" s="212"/>
      <c r="Z23" s="213"/>
    </row>
    <row r="24" spans="2:44" s="2" customFormat="1" x14ac:dyDescent="0.25">
      <c r="B24" s="214" t="s">
        <v>9</v>
      </c>
      <c r="C24" s="212"/>
      <c r="D24" s="212"/>
      <c r="E24" s="212"/>
      <c r="F24" s="213"/>
      <c r="G24" s="215" t="s">
        <v>62</v>
      </c>
      <c r="H24" s="216"/>
      <c r="I24" s="216"/>
      <c r="J24" s="216"/>
      <c r="K24" s="216"/>
      <c r="L24" s="216"/>
      <c r="M24" s="216"/>
      <c r="N24" s="216"/>
      <c r="O24" s="216"/>
      <c r="P24" s="216"/>
      <c r="Q24" s="216"/>
      <c r="R24" s="216"/>
      <c r="S24" s="216"/>
      <c r="T24" s="216"/>
      <c r="U24" s="216"/>
      <c r="V24" s="216"/>
      <c r="W24" s="216"/>
      <c r="X24" s="216"/>
      <c r="Y24" s="216"/>
      <c r="Z24" s="217"/>
    </row>
    <row r="25" spans="2:44" s="7" customFormat="1" x14ac:dyDescent="0.25">
      <c r="B25" s="218" t="s">
        <v>10</v>
      </c>
      <c r="C25" s="219"/>
      <c r="D25" s="219"/>
      <c r="E25" s="219"/>
      <c r="F25" s="220"/>
      <c r="G25" s="218" t="s">
        <v>11</v>
      </c>
      <c r="H25" s="219"/>
      <c r="I25" s="219"/>
      <c r="J25" s="219"/>
      <c r="K25" s="219"/>
      <c r="L25" s="219"/>
      <c r="M25" s="219"/>
      <c r="N25" s="219"/>
      <c r="O25" s="219"/>
      <c r="P25" s="219"/>
      <c r="Q25" s="219"/>
      <c r="R25" s="219"/>
      <c r="S25" s="219"/>
      <c r="T25" s="219"/>
      <c r="U25" s="219"/>
      <c r="V25" s="219"/>
      <c r="W25" s="219"/>
      <c r="X25" s="219"/>
      <c r="Y25" s="219"/>
      <c r="Z25" s="220"/>
    </row>
    <row r="26" spans="2:44" s="2" customFormat="1" x14ac:dyDescent="0.25">
      <c r="B26" s="218"/>
      <c r="C26" s="219"/>
      <c r="D26" s="219"/>
      <c r="E26" s="219"/>
      <c r="F26" s="220"/>
      <c r="G26" s="8" t="s">
        <v>12</v>
      </c>
      <c r="H26" s="64">
        <v>2</v>
      </c>
      <c r="I26" s="8" t="s">
        <v>13</v>
      </c>
      <c r="J26" s="266" t="s">
        <v>61</v>
      </c>
      <c r="K26" s="267"/>
      <c r="L26" s="268" t="s">
        <v>14</v>
      </c>
      <c r="M26" s="269"/>
      <c r="N26" s="270"/>
      <c r="O26" s="123"/>
      <c r="P26" s="266" t="s">
        <v>61</v>
      </c>
      <c r="Q26" s="271"/>
      <c r="R26" s="271"/>
      <c r="S26" s="267"/>
      <c r="T26" s="9"/>
      <c r="U26" s="10"/>
      <c r="V26" s="10"/>
      <c r="W26" s="10"/>
      <c r="X26" s="10"/>
      <c r="Y26" s="10"/>
      <c r="Z26" s="11"/>
    </row>
    <row r="27" spans="2:44" s="2" customFormat="1" x14ac:dyDescent="0.25">
      <c r="B27" s="272"/>
      <c r="C27" s="273"/>
      <c r="D27" s="273"/>
      <c r="E27" s="273"/>
      <c r="F27" s="273"/>
      <c r="G27" s="273"/>
      <c r="H27" s="273"/>
      <c r="I27" s="273"/>
      <c r="J27" s="273"/>
      <c r="K27" s="273"/>
      <c r="L27" s="273"/>
      <c r="M27" s="273"/>
      <c r="N27" s="273"/>
      <c r="O27" s="273"/>
      <c r="P27" s="273"/>
      <c r="Q27" s="273"/>
      <c r="R27" s="273"/>
      <c r="S27" s="273"/>
      <c r="T27" s="273"/>
      <c r="U27" s="273"/>
      <c r="V27" s="273"/>
      <c r="W27" s="273"/>
      <c r="X27" s="273"/>
      <c r="Y27" s="273"/>
      <c r="Z27" s="274"/>
    </row>
    <row r="28" spans="2:44" s="2" customFormat="1" x14ac:dyDescent="0.25">
      <c r="B28" s="208" t="s">
        <v>15</v>
      </c>
      <c r="C28" s="209"/>
      <c r="D28" s="209"/>
      <c r="E28" s="209"/>
      <c r="F28" s="210"/>
      <c r="G28" s="211" t="s">
        <v>67</v>
      </c>
      <c r="H28" s="212"/>
      <c r="I28" s="212"/>
      <c r="J28" s="212"/>
      <c r="K28" s="212"/>
      <c r="L28" s="212"/>
      <c r="M28" s="212"/>
      <c r="N28" s="212"/>
      <c r="O28" s="212"/>
      <c r="P28" s="212"/>
      <c r="Q28" s="212"/>
      <c r="R28" s="212"/>
      <c r="S28" s="212"/>
      <c r="T28" s="212"/>
      <c r="U28" s="212"/>
      <c r="V28" s="212"/>
      <c r="W28" s="212"/>
      <c r="X28" s="212"/>
      <c r="Y28" s="212"/>
      <c r="Z28" s="213"/>
    </row>
    <row r="29" spans="2:44" s="2" customFormat="1" x14ac:dyDescent="0.25">
      <c r="B29" s="12"/>
      <c r="C29" s="13"/>
      <c r="D29" s="13"/>
      <c r="E29" s="13"/>
      <c r="F29" s="13"/>
      <c r="G29" s="13"/>
      <c r="H29" s="13"/>
      <c r="I29" s="13"/>
      <c r="J29" s="13"/>
      <c r="K29" s="13"/>
      <c r="L29" s="13"/>
      <c r="M29" s="13"/>
      <c r="N29" s="13"/>
      <c r="O29" s="13"/>
      <c r="P29" s="13"/>
      <c r="Q29" s="13"/>
      <c r="R29" s="13"/>
      <c r="S29" s="13"/>
      <c r="T29" s="13"/>
      <c r="U29" s="13"/>
      <c r="V29" s="13"/>
      <c r="W29" s="13"/>
      <c r="X29" s="13"/>
      <c r="Y29" s="13"/>
      <c r="Z29" s="14"/>
    </row>
    <row r="30" spans="2:44" s="2" customFormat="1" x14ac:dyDescent="0.25">
      <c r="B30" s="226" t="s">
        <v>16</v>
      </c>
      <c r="C30" s="245"/>
      <c r="D30" s="245"/>
      <c r="E30" s="245"/>
      <c r="F30" s="210"/>
      <c r="G30" s="15" t="s">
        <v>286</v>
      </c>
      <c r="H30" s="15" t="s">
        <v>68</v>
      </c>
      <c r="I30" s="211" t="s">
        <v>18</v>
      </c>
      <c r="J30" s="212"/>
      <c r="K30" s="213"/>
      <c r="L30" s="246" t="s">
        <v>19</v>
      </c>
      <c r="M30" s="247"/>
      <c r="N30" s="247"/>
      <c r="O30" s="247"/>
      <c r="P30" s="247"/>
      <c r="Q30" s="247"/>
      <c r="R30" s="247"/>
      <c r="S30" s="247"/>
      <c r="T30" s="247"/>
      <c r="U30" s="247"/>
      <c r="V30" s="247"/>
      <c r="W30" s="247"/>
      <c r="X30" s="247"/>
      <c r="Y30" s="247"/>
      <c r="Z30" s="248"/>
    </row>
    <row r="31" spans="2:44" s="2" customFormat="1" x14ac:dyDescent="0.25">
      <c r="B31" s="249"/>
      <c r="C31" s="250"/>
      <c r="D31" s="250"/>
      <c r="E31" s="250"/>
      <c r="F31" s="250"/>
      <c r="G31" s="250"/>
      <c r="H31" s="250"/>
      <c r="I31" s="250"/>
      <c r="J31" s="250"/>
      <c r="K31" s="250"/>
      <c r="L31" s="250"/>
      <c r="M31" s="250"/>
      <c r="N31" s="250"/>
      <c r="O31" s="250"/>
      <c r="P31" s="250"/>
      <c r="Q31" s="250"/>
      <c r="R31" s="250"/>
      <c r="S31" s="250"/>
      <c r="T31" s="250"/>
      <c r="U31" s="250"/>
      <c r="V31" s="250"/>
      <c r="W31" s="250"/>
      <c r="X31" s="250"/>
      <c r="Y31" s="250"/>
      <c r="Z31" s="251"/>
    </row>
    <row r="32" spans="2:44" s="2" customFormat="1" x14ac:dyDescent="0.25">
      <c r="B32" s="252" t="s">
        <v>20</v>
      </c>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4"/>
    </row>
    <row r="33" spans="2:27" x14ac:dyDescent="0.25">
      <c r="B33" s="255" t="s">
        <v>21</v>
      </c>
      <c r="C33" s="257" t="s">
        <v>111</v>
      </c>
      <c r="D33" s="258"/>
      <c r="E33" s="258"/>
      <c r="F33" s="258"/>
      <c r="G33" s="258"/>
      <c r="H33" s="258"/>
      <c r="I33" s="258"/>
      <c r="J33" s="258"/>
      <c r="K33" s="258"/>
      <c r="L33" s="258"/>
      <c r="M33" s="258"/>
      <c r="N33" s="258"/>
      <c r="O33" s="258"/>
      <c r="P33" s="258"/>
      <c r="Q33" s="258"/>
      <c r="R33" s="258"/>
      <c r="S33" s="258"/>
      <c r="T33" s="258"/>
      <c r="U33" s="258"/>
      <c r="V33" s="258"/>
      <c r="W33" s="258"/>
      <c r="X33" s="258"/>
      <c r="Y33" s="258"/>
      <c r="Z33" s="259"/>
    </row>
    <row r="34" spans="2:27" x14ac:dyDescent="0.25">
      <c r="B34" s="256"/>
      <c r="C34" s="260"/>
      <c r="D34" s="261"/>
      <c r="E34" s="261"/>
      <c r="F34" s="261"/>
      <c r="G34" s="261"/>
      <c r="H34" s="261"/>
      <c r="I34" s="261"/>
      <c r="J34" s="261"/>
      <c r="K34" s="261"/>
      <c r="L34" s="261"/>
      <c r="M34" s="261"/>
      <c r="N34" s="261"/>
      <c r="O34" s="261"/>
      <c r="P34" s="261"/>
      <c r="Q34" s="261"/>
      <c r="R34" s="261"/>
      <c r="S34" s="261"/>
      <c r="T34" s="261"/>
      <c r="U34" s="261"/>
      <c r="V34" s="261"/>
      <c r="W34" s="261"/>
      <c r="X34" s="261"/>
      <c r="Y34" s="261"/>
      <c r="Z34" s="262"/>
    </row>
    <row r="35" spans="2:27" ht="15" customHeight="1" x14ac:dyDescent="0.25">
      <c r="B35" s="256"/>
      <c r="C35" s="263"/>
      <c r="D35" s="264"/>
      <c r="E35" s="264"/>
      <c r="F35" s="264"/>
      <c r="G35" s="264"/>
      <c r="H35" s="264"/>
      <c r="I35" s="264"/>
      <c r="J35" s="264"/>
      <c r="K35" s="264"/>
      <c r="L35" s="264"/>
      <c r="M35" s="264"/>
      <c r="N35" s="264"/>
      <c r="O35" s="264"/>
      <c r="P35" s="264"/>
      <c r="Q35" s="264"/>
      <c r="R35" s="264"/>
      <c r="S35" s="264"/>
      <c r="T35" s="264"/>
      <c r="U35" s="264"/>
      <c r="V35" s="264"/>
      <c r="W35" s="264"/>
      <c r="X35" s="264"/>
      <c r="Y35" s="264"/>
      <c r="Z35" s="265"/>
    </row>
    <row r="36" spans="2:27" x14ac:dyDescent="0.25">
      <c r="B36" s="275"/>
      <c r="C36" s="276"/>
      <c r="D36" s="276"/>
      <c r="E36" s="276"/>
      <c r="F36" s="276"/>
      <c r="G36" s="276"/>
      <c r="H36" s="276"/>
      <c r="I36" s="276"/>
      <c r="J36" s="276"/>
      <c r="K36" s="276"/>
      <c r="L36" s="276"/>
      <c r="M36" s="276"/>
      <c r="N36" s="276"/>
      <c r="O36" s="276"/>
      <c r="P36" s="276"/>
      <c r="Q36" s="276"/>
      <c r="R36" s="276"/>
      <c r="S36" s="276"/>
      <c r="T36" s="276"/>
      <c r="U36" s="276"/>
      <c r="V36" s="276"/>
      <c r="W36" s="276"/>
      <c r="X36" s="276"/>
      <c r="Y36" s="276"/>
      <c r="Z36" s="277"/>
    </row>
    <row r="37" spans="2:27" x14ac:dyDescent="0.25">
      <c r="B37" s="278" t="s">
        <v>22</v>
      </c>
      <c r="C37" s="281" t="s">
        <v>69</v>
      </c>
      <c r="D37" s="282"/>
      <c r="E37" s="282"/>
      <c r="F37" s="282"/>
      <c r="G37" s="282"/>
      <c r="H37" s="282"/>
      <c r="I37" s="282"/>
      <c r="J37" s="282"/>
      <c r="K37" s="282"/>
      <c r="L37" s="282"/>
      <c r="M37" s="282"/>
      <c r="N37" s="282"/>
      <c r="O37" s="282"/>
      <c r="P37" s="282"/>
      <c r="Q37" s="282"/>
      <c r="R37" s="282"/>
      <c r="S37" s="282"/>
      <c r="T37" s="282"/>
      <c r="U37" s="282"/>
      <c r="V37" s="282"/>
      <c r="W37" s="282"/>
      <c r="X37" s="282"/>
      <c r="Y37" s="282"/>
      <c r="Z37" s="283"/>
    </row>
    <row r="38" spans="2:27" x14ac:dyDescent="0.25">
      <c r="B38" s="279"/>
      <c r="C38" s="284"/>
      <c r="D38" s="285"/>
      <c r="E38" s="285"/>
      <c r="F38" s="285"/>
      <c r="G38" s="285"/>
      <c r="H38" s="285"/>
      <c r="I38" s="285"/>
      <c r="J38" s="285"/>
      <c r="K38" s="285"/>
      <c r="L38" s="285"/>
      <c r="M38" s="285"/>
      <c r="N38" s="285"/>
      <c r="O38" s="285"/>
      <c r="P38" s="285"/>
      <c r="Q38" s="285"/>
      <c r="R38" s="285"/>
      <c r="S38" s="285"/>
      <c r="T38" s="285"/>
      <c r="U38" s="285"/>
      <c r="V38" s="285"/>
      <c r="W38" s="285"/>
      <c r="X38" s="285"/>
      <c r="Y38" s="285"/>
      <c r="Z38" s="286"/>
    </row>
    <row r="39" spans="2:27" ht="15" customHeight="1" x14ac:dyDescent="0.25">
      <c r="B39" s="280"/>
      <c r="C39" s="287"/>
      <c r="D39" s="288"/>
      <c r="E39" s="288"/>
      <c r="F39" s="288"/>
      <c r="G39" s="288"/>
      <c r="H39" s="288"/>
      <c r="I39" s="288"/>
      <c r="J39" s="288"/>
      <c r="K39" s="288"/>
      <c r="L39" s="288"/>
      <c r="M39" s="288"/>
      <c r="N39" s="288"/>
      <c r="O39" s="288"/>
      <c r="P39" s="288"/>
      <c r="Q39" s="288"/>
      <c r="R39" s="288"/>
      <c r="S39" s="288"/>
      <c r="T39" s="288"/>
      <c r="U39" s="288"/>
      <c r="V39" s="288"/>
      <c r="W39" s="288"/>
      <c r="X39" s="288"/>
      <c r="Y39" s="288"/>
      <c r="Z39" s="289"/>
    </row>
    <row r="40" spans="2:27" x14ac:dyDescent="0.25">
      <c r="B40" s="290"/>
      <c r="C40" s="291"/>
      <c r="D40" s="291"/>
      <c r="E40" s="291"/>
      <c r="F40" s="291"/>
      <c r="G40" s="291"/>
      <c r="H40" s="291"/>
      <c r="I40" s="291"/>
      <c r="J40" s="291"/>
      <c r="K40" s="291"/>
      <c r="L40" s="291"/>
      <c r="M40" s="291"/>
      <c r="N40" s="291"/>
      <c r="O40" s="291"/>
      <c r="P40" s="291"/>
      <c r="Q40" s="291"/>
      <c r="R40" s="291"/>
      <c r="S40" s="291"/>
      <c r="T40" s="291"/>
      <c r="U40" s="291"/>
      <c r="V40" s="291"/>
      <c r="W40" s="291"/>
      <c r="X40" s="291"/>
      <c r="Y40" s="291"/>
      <c r="Z40" s="292"/>
    </row>
    <row r="41" spans="2:27" ht="15" customHeight="1" x14ac:dyDescent="0.25">
      <c r="B41" s="293" t="s">
        <v>23</v>
      </c>
      <c r="C41" s="294"/>
      <c r="D41" s="295"/>
      <c r="E41" s="295"/>
      <c r="F41" s="295"/>
      <c r="G41" s="295"/>
      <c r="H41" s="295"/>
      <c r="I41" s="294"/>
      <c r="J41" s="294"/>
      <c r="K41" s="296"/>
      <c r="L41" s="281" t="s">
        <v>81</v>
      </c>
      <c r="M41" s="283"/>
      <c r="N41" s="281" t="s">
        <v>24</v>
      </c>
      <c r="O41" s="282"/>
      <c r="P41" s="283"/>
      <c r="Q41" s="281" t="s">
        <v>25</v>
      </c>
      <c r="R41" s="282"/>
      <c r="S41" s="283"/>
      <c r="T41" s="281" t="s">
        <v>26</v>
      </c>
      <c r="U41" s="282"/>
      <c r="V41" s="283"/>
      <c r="W41" s="281" t="s">
        <v>27</v>
      </c>
      <c r="X41" s="282"/>
      <c r="Y41" s="283"/>
      <c r="Z41" s="316" t="s">
        <v>28</v>
      </c>
    </row>
    <row r="42" spans="2:27" ht="38.25" customHeight="1" x14ac:dyDescent="0.25">
      <c r="B42" s="257" t="s">
        <v>29</v>
      </c>
      <c r="C42" s="259"/>
      <c r="D42" s="257" t="s">
        <v>59</v>
      </c>
      <c r="E42" s="259"/>
      <c r="F42" s="319" t="s">
        <v>30</v>
      </c>
      <c r="G42" s="320"/>
      <c r="H42" s="323" t="s">
        <v>76</v>
      </c>
      <c r="I42" s="281" t="s">
        <v>86</v>
      </c>
      <c r="J42" s="282"/>
      <c r="K42" s="283"/>
      <c r="L42" s="284"/>
      <c r="M42" s="286"/>
      <c r="N42" s="287"/>
      <c r="O42" s="288"/>
      <c r="P42" s="289"/>
      <c r="Q42" s="287"/>
      <c r="R42" s="288"/>
      <c r="S42" s="289"/>
      <c r="T42" s="287"/>
      <c r="U42" s="288"/>
      <c r="V42" s="289"/>
      <c r="W42" s="287"/>
      <c r="X42" s="288"/>
      <c r="Y42" s="289"/>
      <c r="Z42" s="317"/>
    </row>
    <row r="43" spans="2:27" ht="15.75" customHeight="1" x14ac:dyDescent="0.25">
      <c r="B43" s="263"/>
      <c r="C43" s="265"/>
      <c r="D43" s="263"/>
      <c r="E43" s="265"/>
      <c r="F43" s="321"/>
      <c r="G43" s="322"/>
      <c r="H43" s="324"/>
      <c r="I43" s="287"/>
      <c r="J43" s="288"/>
      <c r="K43" s="289"/>
      <c r="L43" s="287"/>
      <c r="M43" s="289"/>
      <c r="N43" s="119" t="s">
        <v>84</v>
      </c>
      <c r="O43" s="85" t="s">
        <v>83</v>
      </c>
      <c r="P43" s="107" t="s">
        <v>85</v>
      </c>
      <c r="Q43" s="119" t="s">
        <v>84</v>
      </c>
      <c r="R43" s="85" t="s">
        <v>83</v>
      </c>
      <c r="S43" s="107" t="s">
        <v>85</v>
      </c>
      <c r="T43" s="119" t="s">
        <v>84</v>
      </c>
      <c r="U43" s="85" t="s">
        <v>83</v>
      </c>
      <c r="V43" s="107" t="s">
        <v>85</v>
      </c>
      <c r="W43" s="119" t="s">
        <v>84</v>
      </c>
      <c r="X43" s="85" t="s">
        <v>83</v>
      </c>
      <c r="Y43" s="107" t="s">
        <v>85</v>
      </c>
      <c r="Z43" s="318"/>
    </row>
    <row r="44" spans="2:27" ht="15" customHeight="1" x14ac:dyDescent="0.25">
      <c r="B44" s="297" t="s">
        <v>65</v>
      </c>
      <c r="C44" s="298"/>
      <c r="D44" s="67" t="s">
        <v>64</v>
      </c>
      <c r="E44" s="69" t="s">
        <v>71</v>
      </c>
      <c r="F44" s="187" t="s">
        <v>75</v>
      </c>
      <c r="G44" s="301"/>
      <c r="H44" s="306" t="s">
        <v>77</v>
      </c>
      <c r="I44" s="77" t="s">
        <v>31</v>
      </c>
      <c r="J44" s="308">
        <v>520</v>
      </c>
      <c r="K44" s="309"/>
      <c r="L44" s="310">
        <f>+((J44-J45)/J45)*100%</f>
        <v>1</v>
      </c>
      <c r="M44" s="311"/>
      <c r="N44" s="314">
        <f>+((P44-P45)/+P45)*100%</f>
        <v>0.3</v>
      </c>
      <c r="O44" s="86" t="s">
        <v>64</v>
      </c>
      <c r="P44" s="127">
        <v>130</v>
      </c>
      <c r="Q44" s="314">
        <f>+((S44-S45)/+S45)*100%</f>
        <v>1.6</v>
      </c>
      <c r="R44" s="86" t="s">
        <v>64</v>
      </c>
      <c r="S44" s="127">
        <v>130</v>
      </c>
      <c r="T44" s="314">
        <f>+((V44-V45)/+V45)*100%</f>
        <v>1.1666666666666667</v>
      </c>
      <c r="U44" s="86" t="s">
        <v>64</v>
      </c>
      <c r="V44" s="127">
        <v>130</v>
      </c>
      <c r="W44" s="314">
        <f>+((Y44-Y45)/+Y45)*100%</f>
        <v>1.6</v>
      </c>
      <c r="X44" s="86" t="s">
        <v>64</v>
      </c>
      <c r="Y44" s="127">
        <v>130</v>
      </c>
      <c r="Z44" s="327">
        <v>2</v>
      </c>
    </row>
    <row r="45" spans="2:27" ht="17.25" customHeight="1" x14ac:dyDescent="0.25">
      <c r="B45" s="299"/>
      <c r="C45" s="300"/>
      <c r="D45" s="57"/>
      <c r="E45" s="329" t="s">
        <v>70</v>
      </c>
      <c r="F45" s="302"/>
      <c r="G45" s="303"/>
      <c r="H45" s="307"/>
      <c r="I45" s="77" t="s">
        <v>82</v>
      </c>
      <c r="J45" s="308">
        <f t="shared" ref="J45" si="0">+P45+S45+V45+Y45</f>
        <v>260</v>
      </c>
      <c r="K45" s="309"/>
      <c r="L45" s="312"/>
      <c r="M45" s="313"/>
      <c r="N45" s="315"/>
      <c r="O45" s="86" t="s">
        <v>66</v>
      </c>
      <c r="P45" s="66">
        <v>100</v>
      </c>
      <c r="Q45" s="315"/>
      <c r="R45" s="86" t="s">
        <v>66</v>
      </c>
      <c r="S45" s="66">
        <v>50</v>
      </c>
      <c r="T45" s="315"/>
      <c r="U45" s="86" t="s">
        <v>66</v>
      </c>
      <c r="V45" s="66">
        <v>60</v>
      </c>
      <c r="W45" s="315"/>
      <c r="X45" s="86" t="s">
        <v>66</v>
      </c>
      <c r="Y45" s="66">
        <v>50</v>
      </c>
      <c r="Z45" s="328"/>
    </row>
    <row r="46" spans="2:27" ht="15" customHeight="1" x14ac:dyDescent="0.25">
      <c r="B46" s="105"/>
      <c r="C46" s="106"/>
      <c r="D46" s="57"/>
      <c r="E46" s="329"/>
      <c r="F46" s="302"/>
      <c r="G46" s="303"/>
      <c r="H46" s="331" t="s">
        <v>78</v>
      </c>
      <c r="I46" s="77" t="s">
        <v>31</v>
      </c>
      <c r="J46" s="308">
        <v>373</v>
      </c>
      <c r="K46" s="309"/>
      <c r="L46" s="310">
        <f>+((J46-J47)/J47)*100%</f>
        <v>0.38661710037174724</v>
      </c>
      <c r="M46" s="311"/>
      <c r="N46" s="314">
        <f>+((P46-P47)/+P47)*100%</f>
        <v>0.44444444444444442</v>
      </c>
      <c r="O46" s="86" t="s">
        <v>64</v>
      </c>
      <c r="P46" s="127">
        <v>13</v>
      </c>
      <c r="Q46" s="314">
        <f>+((S46-S47)/+S47)*100%</f>
        <v>0.33333333333333331</v>
      </c>
      <c r="R46" s="86" t="s">
        <v>64</v>
      </c>
      <c r="S46" s="127">
        <v>120</v>
      </c>
      <c r="T46" s="314">
        <f>+((V46-V47)/+V47)*100%</f>
        <v>0.5</v>
      </c>
      <c r="U46" s="86" t="s">
        <v>64</v>
      </c>
      <c r="V46" s="127">
        <v>120</v>
      </c>
      <c r="W46" s="314">
        <f>+((Y46-Y47)/+Y47)*100%</f>
        <v>0.33333333333333331</v>
      </c>
      <c r="X46" s="86" t="s">
        <v>64</v>
      </c>
      <c r="Y46" s="127">
        <v>120</v>
      </c>
      <c r="Z46" s="327">
        <v>1.39</v>
      </c>
    </row>
    <row r="47" spans="2:27" ht="15" customHeight="1" x14ac:dyDescent="0.25">
      <c r="B47" s="333" t="s">
        <v>60</v>
      </c>
      <c r="C47" s="334"/>
      <c r="D47" s="58"/>
      <c r="E47" s="330"/>
      <c r="F47" s="304"/>
      <c r="G47" s="305"/>
      <c r="H47" s="332"/>
      <c r="I47" s="77" t="s">
        <v>82</v>
      </c>
      <c r="J47" s="308">
        <v>269</v>
      </c>
      <c r="K47" s="309"/>
      <c r="L47" s="312"/>
      <c r="M47" s="313"/>
      <c r="N47" s="315"/>
      <c r="O47" s="86" t="s">
        <v>66</v>
      </c>
      <c r="P47" s="66">
        <v>9</v>
      </c>
      <c r="Q47" s="315"/>
      <c r="R47" s="86" t="s">
        <v>66</v>
      </c>
      <c r="S47" s="66">
        <v>90</v>
      </c>
      <c r="T47" s="315"/>
      <c r="U47" s="86" t="s">
        <v>66</v>
      </c>
      <c r="V47" s="66">
        <v>80</v>
      </c>
      <c r="W47" s="315"/>
      <c r="X47" s="86" t="s">
        <v>66</v>
      </c>
      <c r="Y47" s="66">
        <v>90</v>
      </c>
      <c r="Z47" s="328"/>
    </row>
    <row r="48" spans="2:27" ht="12" customHeight="1" x14ac:dyDescent="0.25">
      <c r="B48" s="335" t="s">
        <v>74</v>
      </c>
      <c r="C48" s="336"/>
      <c r="D48" s="68" t="s">
        <v>66</v>
      </c>
      <c r="E48" s="102" t="s">
        <v>72</v>
      </c>
      <c r="F48" s="187" t="s">
        <v>75</v>
      </c>
      <c r="G48" s="301"/>
      <c r="H48" s="331" t="s">
        <v>79</v>
      </c>
      <c r="I48" s="339"/>
      <c r="J48" s="340"/>
      <c r="K48" s="341"/>
      <c r="L48" s="345" t="s">
        <v>76</v>
      </c>
      <c r="M48" s="346"/>
      <c r="N48" s="349">
        <v>5279330.25</v>
      </c>
      <c r="O48" s="350"/>
      <c r="P48" s="351"/>
      <c r="Q48" s="355">
        <v>15105771.449999999</v>
      </c>
      <c r="R48" s="356"/>
      <c r="S48" s="357"/>
      <c r="T48" s="355">
        <v>5279330.25</v>
      </c>
      <c r="U48" s="356"/>
      <c r="V48" s="357"/>
      <c r="W48" s="355">
        <v>5279330.25</v>
      </c>
      <c r="X48" s="356"/>
      <c r="Y48" s="357"/>
      <c r="Z48" s="361">
        <f>+N48+Q48+T48+W48</f>
        <v>30943762.199999999</v>
      </c>
      <c r="AA48" s="16"/>
    </row>
    <row r="49" spans="2:27" ht="12" customHeight="1" x14ac:dyDescent="0.25">
      <c r="B49" s="337"/>
      <c r="C49" s="338"/>
      <c r="D49" s="57"/>
      <c r="E49" s="329" t="s">
        <v>73</v>
      </c>
      <c r="F49" s="302"/>
      <c r="G49" s="303"/>
      <c r="H49" s="332"/>
      <c r="I49" s="342"/>
      <c r="J49" s="343"/>
      <c r="K49" s="344"/>
      <c r="L49" s="347"/>
      <c r="M49" s="348"/>
      <c r="N49" s="352"/>
      <c r="O49" s="353"/>
      <c r="P49" s="354"/>
      <c r="Q49" s="358"/>
      <c r="R49" s="359"/>
      <c r="S49" s="360"/>
      <c r="T49" s="358"/>
      <c r="U49" s="359"/>
      <c r="V49" s="360"/>
      <c r="W49" s="358"/>
      <c r="X49" s="359"/>
      <c r="Y49" s="360"/>
      <c r="Z49" s="362"/>
      <c r="AA49" s="16"/>
    </row>
    <row r="50" spans="2:27" ht="12" customHeight="1" x14ac:dyDescent="0.25">
      <c r="B50" s="103"/>
      <c r="C50" s="104"/>
      <c r="D50" s="57"/>
      <c r="E50" s="329"/>
      <c r="F50" s="302"/>
      <c r="G50" s="303"/>
      <c r="H50" s="331" t="s">
        <v>80</v>
      </c>
      <c r="I50" s="93"/>
      <c r="J50" s="94"/>
      <c r="K50" s="95"/>
      <c r="L50" s="345"/>
      <c r="M50" s="346"/>
      <c r="N50" s="363">
        <v>4913535.09</v>
      </c>
      <c r="O50" s="364"/>
      <c r="P50" s="365"/>
      <c r="Q50" s="355">
        <v>15105771.449999999</v>
      </c>
      <c r="R50" s="356"/>
      <c r="S50" s="357"/>
      <c r="T50" s="355">
        <v>4913535.09</v>
      </c>
      <c r="U50" s="356"/>
      <c r="V50" s="357"/>
      <c r="W50" s="355">
        <v>4913535.09</v>
      </c>
      <c r="X50" s="356"/>
      <c r="Y50" s="357"/>
      <c r="Z50" s="361">
        <f>+N50+Q50+T50+W50</f>
        <v>29846376.719999999</v>
      </c>
      <c r="AA50" s="16"/>
    </row>
    <row r="51" spans="2:27" ht="12" customHeight="1" x14ac:dyDescent="0.25">
      <c r="B51" s="75" t="s">
        <v>57</v>
      </c>
      <c r="C51" s="76" t="s">
        <v>58</v>
      </c>
      <c r="D51" s="58"/>
      <c r="E51" s="330"/>
      <c r="F51" s="304"/>
      <c r="G51" s="305"/>
      <c r="H51" s="332"/>
      <c r="I51" s="96"/>
      <c r="J51" s="97"/>
      <c r="K51" s="98"/>
      <c r="L51" s="347"/>
      <c r="M51" s="348"/>
      <c r="N51" s="366"/>
      <c r="O51" s="367"/>
      <c r="P51" s="368"/>
      <c r="Q51" s="358"/>
      <c r="R51" s="359"/>
      <c r="S51" s="360"/>
      <c r="T51" s="358"/>
      <c r="U51" s="359"/>
      <c r="V51" s="360"/>
      <c r="W51" s="358"/>
      <c r="X51" s="359"/>
      <c r="Y51" s="360"/>
      <c r="Z51" s="362"/>
    </row>
    <row r="52" spans="2:27" x14ac:dyDescent="0.25">
      <c r="B52" s="369"/>
      <c r="C52" s="370"/>
      <c r="D52" s="371"/>
      <c r="E52" s="371"/>
      <c r="F52" s="370"/>
      <c r="G52" s="370"/>
      <c r="H52" s="370"/>
      <c r="I52" s="371"/>
      <c r="J52" s="371"/>
      <c r="K52" s="371"/>
      <c r="L52" s="370"/>
      <c r="M52" s="370"/>
      <c r="N52" s="370"/>
      <c r="O52" s="370"/>
      <c r="P52" s="370"/>
      <c r="Q52" s="370"/>
      <c r="R52" s="370"/>
      <c r="S52" s="370"/>
      <c r="T52" s="370"/>
      <c r="U52" s="370"/>
      <c r="V52" s="370"/>
      <c r="W52" s="370"/>
      <c r="X52" s="370"/>
      <c r="Y52" s="370"/>
      <c r="Z52" s="372"/>
    </row>
    <row r="53" spans="2:27" x14ac:dyDescent="0.25">
      <c r="B53" s="252" t="s">
        <v>34</v>
      </c>
      <c r="C53" s="373"/>
      <c r="D53" s="373"/>
      <c r="E53" s="373"/>
      <c r="F53" s="373"/>
      <c r="G53" s="373"/>
      <c r="H53" s="373"/>
      <c r="I53" s="373"/>
      <c r="J53" s="373"/>
      <c r="K53" s="373"/>
      <c r="L53" s="373"/>
      <c r="M53" s="373"/>
      <c r="N53" s="373"/>
      <c r="O53" s="373"/>
      <c r="P53" s="373"/>
      <c r="Q53" s="373"/>
      <c r="R53" s="373"/>
      <c r="S53" s="373"/>
      <c r="T53" s="373"/>
      <c r="U53" s="373"/>
      <c r="V53" s="373"/>
      <c r="W53" s="373"/>
      <c r="X53" s="373"/>
      <c r="Y53" s="373"/>
      <c r="Z53" s="374"/>
    </row>
    <row r="54" spans="2:27" x14ac:dyDescent="0.25">
      <c r="B54" s="293" t="s">
        <v>218</v>
      </c>
      <c r="C54" s="294"/>
      <c r="D54" s="295"/>
      <c r="E54" s="295"/>
      <c r="F54" s="295"/>
      <c r="G54" s="295"/>
      <c r="H54" s="295"/>
      <c r="I54" s="294"/>
      <c r="J54" s="294"/>
      <c r="K54" s="296"/>
      <c r="L54" s="281" t="s">
        <v>81</v>
      </c>
      <c r="M54" s="283"/>
      <c r="N54" s="281" t="s">
        <v>24</v>
      </c>
      <c r="O54" s="282"/>
      <c r="P54" s="283"/>
      <c r="Q54" s="281" t="s">
        <v>25</v>
      </c>
      <c r="R54" s="282"/>
      <c r="S54" s="283"/>
      <c r="T54" s="281" t="s">
        <v>26</v>
      </c>
      <c r="U54" s="282"/>
      <c r="V54" s="283"/>
      <c r="W54" s="281" t="s">
        <v>27</v>
      </c>
      <c r="X54" s="282"/>
      <c r="Y54" s="283"/>
      <c r="Z54" s="316" t="s">
        <v>28</v>
      </c>
    </row>
    <row r="55" spans="2:27" x14ac:dyDescent="0.25">
      <c r="B55" s="257" t="s">
        <v>29</v>
      </c>
      <c r="C55" s="259"/>
      <c r="D55" s="257" t="s">
        <v>59</v>
      </c>
      <c r="E55" s="259"/>
      <c r="F55" s="319" t="s">
        <v>30</v>
      </c>
      <c r="G55" s="320"/>
      <c r="H55" s="323" t="s">
        <v>76</v>
      </c>
      <c r="I55" s="281" t="s">
        <v>86</v>
      </c>
      <c r="J55" s="282"/>
      <c r="K55" s="283"/>
      <c r="L55" s="284"/>
      <c r="M55" s="286"/>
      <c r="N55" s="287"/>
      <c r="O55" s="288"/>
      <c r="P55" s="289"/>
      <c r="Q55" s="287"/>
      <c r="R55" s="288"/>
      <c r="S55" s="289"/>
      <c r="T55" s="287"/>
      <c r="U55" s="288"/>
      <c r="V55" s="289"/>
      <c r="W55" s="287"/>
      <c r="X55" s="288"/>
      <c r="Y55" s="289"/>
      <c r="Z55" s="317"/>
    </row>
    <row r="56" spans="2:27" x14ac:dyDescent="0.25">
      <c r="B56" s="263"/>
      <c r="C56" s="265"/>
      <c r="D56" s="263"/>
      <c r="E56" s="265"/>
      <c r="F56" s="321"/>
      <c r="G56" s="322"/>
      <c r="H56" s="324"/>
      <c r="I56" s="287"/>
      <c r="J56" s="288"/>
      <c r="K56" s="289"/>
      <c r="L56" s="287"/>
      <c r="M56" s="289"/>
      <c r="N56" s="119" t="s">
        <v>84</v>
      </c>
      <c r="O56" s="85" t="s">
        <v>83</v>
      </c>
      <c r="P56" s="107" t="s">
        <v>85</v>
      </c>
      <c r="Q56" s="119" t="s">
        <v>84</v>
      </c>
      <c r="R56" s="85" t="s">
        <v>83</v>
      </c>
      <c r="S56" s="107" t="s">
        <v>85</v>
      </c>
      <c r="T56" s="119" t="s">
        <v>84</v>
      </c>
      <c r="U56" s="85" t="s">
        <v>83</v>
      </c>
      <c r="V56" s="107" t="s">
        <v>85</v>
      </c>
      <c r="W56" s="119" t="s">
        <v>84</v>
      </c>
      <c r="X56" s="85" t="s">
        <v>83</v>
      </c>
      <c r="Y56" s="107" t="s">
        <v>85</v>
      </c>
      <c r="Z56" s="318"/>
    </row>
    <row r="57" spans="2:27" x14ac:dyDescent="0.25">
      <c r="B57" s="297" t="s">
        <v>65</v>
      </c>
      <c r="C57" s="298"/>
      <c r="D57" s="67" t="s">
        <v>64</v>
      </c>
      <c r="E57" s="69" t="s">
        <v>92</v>
      </c>
      <c r="F57" s="187"/>
      <c r="G57" s="301"/>
      <c r="H57" s="306" t="s">
        <v>77</v>
      </c>
      <c r="I57" s="77" t="s">
        <v>31</v>
      </c>
      <c r="J57" s="308">
        <v>5670</v>
      </c>
      <c r="K57" s="309"/>
      <c r="L57" s="310">
        <f>+((J57-J58)/J58)*100%</f>
        <v>0.15384615384615385</v>
      </c>
      <c r="M57" s="311"/>
      <c r="N57" s="314">
        <f>+((P57-P58)/+P58)*100%</f>
        <v>0.15384615384615385</v>
      </c>
      <c r="O57" s="86" t="s">
        <v>64</v>
      </c>
      <c r="P57" s="127">
        <f>5670/4</f>
        <v>1417.5</v>
      </c>
      <c r="Q57" s="314">
        <f>+((S57-S58)/+S58)*100%</f>
        <v>0.15384615384615385</v>
      </c>
      <c r="R57" s="86" t="s">
        <v>64</v>
      </c>
      <c r="S57" s="127">
        <v>1417.5</v>
      </c>
      <c r="T57" s="325"/>
      <c r="U57" s="86" t="s">
        <v>64</v>
      </c>
      <c r="V57" s="127"/>
      <c r="W57" s="325"/>
      <c r="X57" s="86" t="s">
        <v>64</v>
      </c>
      <c r="Y57" s="127"/>
      <c r="Z57" s="327"/>
    </row>
    <row r="58" spans="2:27" x14ac:dyDescent="0.25">
      <c r="B58" s="299"/>
      <c r="C58" s="300"/>
      <c r="D58" s="57"/>
      <c r="E58" s="329" t="s">
        <v>94</v>
      </c>
      <c r="F58" s="302"/>
      <c r="G58" s="303"/>
      <c r="H58" s="307"/>
      <c r="I58" s="77" t="s">
        <v>82</v>
      </c>
      <c r="J58" s="308">
        <v>4914</v>
      </c>
      <c r="K58" s="309"/>
      <c r="L58" s="312"/>
      <c r="M58" s="313"/>
      <c r="N58" s="315"/>
      <c r="O58" s="86" t="s">
        <v>66</v>
      </c>
      <c r="P58" s="66">
        <f>4914/4</f>
        <v>1228.5</v>
      </c>
      <c r="Q58" s="315"/>
      <c r="R58" s="86" t="s">
        <v>66</v>
      </c>
      <c r="S58" s="66">
        <v>1228.5</v>
      </c>
      <c r="T58" s="326"/>
      <c r="U58" s="86" t="s">
        <v>66</v>
      </c>
      <c r="V58" s="66"/>
      <c r="W58" s="326"/>
      <c r="X58" s="86" t="s">
        <v>66</v>
      </c>
      <c r="Y58" s="66"/>
      <c r="Z58" s="328"/>
    </row>
    <row r="59" spans="2:27" x14ac:dyDescent="0.25">
      <c r="B59" s="105"/>
      <c r="C59" s="106"/>
      <c r="D59" s="57"/>
      <c r="E59" s="329"/>
      <c r="F59" s="302"/>
      <c r="G59" s="303"/>
      <c r="H59" s="331" t="s">
        <v>78</v>
      </c>
      <c r="I59" s="77" t="s">
        <v>31</v>
      </c>
      <c r="J59" s="308">
        <v>5880</v>
      </c>
      <c r="K59" s="309"/>
      <c r="L59" s="310">
        <f>+((J59-J60)/J60)*100%</f>
        <v>9.9065420560747658E-2</v>
      </c>
      <c r="M59" s="311"/>
      <c r="N59" s="314">
        <f>+((P59-P60)/+P60)*100%</f>
        <v>6.1538461538461542E-2</v>
      </c>
      <c r="O59" s="86" t="s">
        <v>64</v>
      </c>
      <c r="P59" s="127">
        <v>1380</v>
      </c>
      <c r="Q59" s="314">
        <f>+((S59-S60)/+S60)*100%</f>
        <v>0.1111111111111111</v>
      </c>
      <c r="R59" s="86" t="s">
        <v>64</v>
      </c>
      <c r="S59" s="127">
        <v>1500</v>
      </c>
      <c r="T59" s="325"/>
      <c r="U59" s="86" t="s">
        <v>64</v>
      </c>
      <c r="V59" s="127"/>
      <c r="W59" s="325"/>
      <c r="X59" s="86" t="s">
        <v>64</v>
      </c>
      <c r="Y59" s="127"/>
      <c r="Z59" s="63"/>
    </row>
    <row r="60" spans="2:27" x14ac:dyDescent="0.25">
      <c r="B60" s="333" t="s">
        <v>60</v>
      </c>
      <c r="C60" s="334"/>
      <c r="D60" s="58"/>
      <c r="E60" s="330"/>
      <c r="F60" s="304"/>
      <c r="G60" s="305"/>
      <c r="H60" s="332"/>
      <c r="I60" s="77" t="s">
        <v>82</v>
      </c>
      <c r="J60" s="308">
        <v>5350</v>
      </c>
      <c r="K60" s="309"/>
      <c r="L60" s="312"/>
      <c r="M60" s="313"/>
      <c r="N60" s="315"/>
      <c r="O60" s="86" t="s">
        <v>66</v>
      </c>
      <c r="P60" s="66">
        <v>1300</v>
      </c>
      <c r="Q60" s="315"/>
      <c r="R60" s="86" t="s">
        <v>66</v>
      </c>
      <c r="S60" s="66">
        <v>1350</v>
      </c>
      <c r="T60" s="326"/>
      <c r="U60" s="86" t="s">
        <v>66</v>
      </c>
      <c r="V60" s="66"/>
      <c r="W60" s="326"/>
      <c r="X60" s="86" t="s">
        <v>66</v>
      </c>
      <c r="Y60" s="66"/>
      <c r="Z60" s="63"/>
    </row>
    <row r="61" spans="2:27" ht="15" customHeight="1" x14ac:dyDescent="0.25">
      <c r="B61" s="335" t="s">
        <v>96</v>
      </c>
      <c r="C61" s="336"/>
      <c r="D61" s="68" t="s">
        <v>66</v>
      </c>
      <c r="E61" s="102" t="s">
        <v>93</v>
      </c>
      <c r="F61" s="187"/>
      <c r="G61" s="301"/>
      <c r="H61" s="331" t="s">
        <v>79</v>
      </c>
      <c r="I61" s="339"/>
      <c r="J61" s="340"/>
      <c r="K61" s="341"/>
      <c r="L61" s="345" t="s">
        <v>76</v>
      </c>
      <c r="M61" s="346"/>
      <c r="N61" s="349">
        <v>5279330.25</v>
      </c>
      <c r="O61" s="350"/>
      <c r="P61" s="351"/>
      <c r="Q61" s="355">
        <v>15105771.449999999</v>
      </c>
      <c r="R61" s="356"/>
      <c r="S61" s="357"/>
      <c r="T61" s="381">
        <v>5279330.25</v>
      </c>
      <c r="U61" s="188"/>
      <c r="V61" s="189"/>
      <c r="W61" s="381">
        <v>5279330.25</v>
      </c>
      <c r="X61" s="188"/>
      <c r="Y61" s="189"/>
      <c r="Z61" s="361">
        <f>+N61+Q61+T61+W61</f>
        <v>30943762.199999999</v>
      </c>
    </row>
    <row r="62" spans="2:27" x14ac:dyDescent="0.25">
      <c r="B62" s="337"/>
      <c r="C62" s="338"/>
      <c r="D62" s="57"/>
      <c r="E62" s="329" t="s">
        <v>95</v>
      </c>
      <c r="F62" s="302"/>
      <c r="G62" s="303"/>
      <c r="H62" s="332"/>
      <c r="I62" s="342"/>
      <c r="J62" s="343"/>
      <c r="K62" s="344"/>
      <c r="L62" s="347"/>
      <c r="M62" s="348"/>
      <c r="N62" s="352"/>
      <c r="O62" s="353"/>
      <c r="P62" s="354"/>
      <c r="Q62" s="358"/>
      <c r="R62" s="359"/>
      <c r="S62" s="360"/>
      <c r="T62" s="193"/>
      <c r="U62" s="194"/>
      <c r="V62" s="195"/>
      <c r="W62" s="193"/>
      <c r="X62" s="194"/>
      <c r="Y62" s="195"/>
      <c r="Z62" s="362"/>
    </row>
    <row r="63" spans="2:27" x14ac:dyDescent="0.25">
      <c r="B63" s="103"/>
      <c r="C63" s="104"/>
      <c r="D63" s="57"/>
      <c r="E63" s="329"/>
      <c r="F63" s="302"/>
      <c r="G63" s="303"/>
      <c r="H63" s="331" t="s">
        <v>80</v>
      </c>
      <c r="I63" s="93"/>
      <c r="J63" s="94"/>
      <c r="K63" s="95"/>
      <c r="L63" s="345"/>
      <c r="M63" s="346"/>
      <c r="N63" s="363">
        <v>4913535.09</v>
      </c>
      <c r="O63" s="364"/>
      <c r="P63" s="365"/>
      <c r="Q63" s="355">
        <v>15105771.449999999</v>
      </c>
      <c r="R63" s="356"/>
      <c r="S63" s="357"/>
      <c r="T63" s="381">
        <v>4913535.09</v>
      </c>
      <c r="U63" s="188"/>
      <c r="V63" s="189"/>
      <c r="W63" s="381">
        <v>4913535.09</v>
      </c>
      <c r="X63" s="188"/>
      <c r="Y63" s="189"/>
      <c r="Z63" s="361">
        <f>+N63+Q63+T63+W63</f>
        <v>29846376.719999999</v>
      </c>
    </row>
    <row r="64" spans="2:27" x14ac:dyDescent="0.25">
      <c r="B64" s="75" t="s">
        <v>57</v>
      </c>
      <c r="C64" s="76" t="s">
        <v>58</v>
      </c>
      <c r="D64" s="58"/>
      <c r="E64" s="330"/>
      <c r="F64" s="304"/>
      <c r="G64" s="305"/>
      <c r="H64" s="332"/>
      <c r="I64" s="96"/>
      <c r="J64" s="97"/>
      <c r="K64" s="98"/>
      <c r="L64" s="347"/>
      <c r="M64" s="348"/>
      <c r="N64" s="366"/>
      <c r="O64" s="367"/>
      <c r="P64" s="368"/>
      <c r="Q64" s="358"/>
      <c r="R64" s="359"/>
      <c r="S64" s="360"/>
      <c r="T64" s="193"/>
      <c r="U64" s="194"/>
      <c r="V64" s="195"/>
      <c r="W64" s="193"/>
      <c r="X64" s="194"/>
      <c r="Y64" s="195"/>
      <c r="Z64" s="362"/>
    </row>
    <row r="65" spans="2:26" x14ac:dyDescent="0.25">
      <c r="B65" s="89"/>
      <c r="C65" s="122"/>
      <c r="D65" s="122"/>
      <c r="E65" s="122"/>
      <c r="F65" s="122"/>
      <c r="G65" s="122"/>
      <c r="H65" s="122"/>
      <c r="I65" s="117"/>
      <c r="J65" s="117"/>
      <c r="K65" s="117"/>
      <c r="L65" s="122"/>
      <c r="M65" s="122"/>
      <c r="N65" s="117"/>
      <c r="O65" s="117"/>
      <c r="P65" s="117"/>
      <c r="Q65" s="117"/>
      <c r="R65" s="117"/>
      <c r="S65" s="117"/>
      <c r="T65" s="117"/>
      <c r="U65" s="117"/>
      <c r="V65" s="117"/>
      <c r="W65" s="117"/>
      <c r="X65" s="117"/>
      <c r="Y65" s="117"/>
      <c r="Z65" s="118"/>
    </row>
    <row r="66" spans="2:26" ht="12" customHeight="1" x14ac:dyDescent="0.25">
      <c r="B66" s="131"/>
      <c r="C66" s="132"/>
      <c r="D66" s="132"/>
      <c r="E66" s="132"/>
      <c r="F66" s="133"/>
      <c r="G66" s="133"/>
      <c r="H66" s="121"/>
      <c r="I66" s="134"/>
      <c r="J66" s="135"/>
      <c r="K66" s="135"/>
      <c r="L66" s="79"/>
      <c r="M66" s="79"/>
      <c r="N66" s="136"/>
      <c r="O66" s="136"/>
      <c r="P66" s="136"/>
      <c r="Q66" s="136"/>
      <c r="R66" s="136"/>
      <c r="S66" s="136"/>
      <c r="T66" s="136"/>
      <c r="U66" s="136"/>
      <c r="V66" s="136"/>
      <c r="W66" s="136"/>
      <c r="X66" s="136"/>
      <c r="Y66" s="136"/>
      <c r="Z66" s="137"/>
    </row>
    <row r="67" spans="2:26" ht="12" customHeight="1" x14ac:dyDescent="0.25">
      <c r="B67" s="131"/>
      <c r="C67" s="132"/>
      <c r="D67" s="132"/>
      <c r="E67" s="132"/>
      <c r="F67" s="133"/>
      <c r="G67" s="133"/>
      <c r="H67" s="121"/>
      <c r="I67" s="134"/>
      <c r="J67" s="135"/>
      <c r="K67" s="135"/>
      <c r="L67" s="79"/>
      <c r="M67" s="79"/>
      <c r="N67" s="136"/>
      <c r="O67" s="136"/>
      <c r="P67" s="136"/>
      <c r="Q67" s="136"/>
      <c r="R67" s="136"/>
      <c r="S67" s="136"/>
      <c r="T67" s="136"/>
      <c r="U67" s="136"/>
      <c r="V67" s="136"/>
      <c r="W67" s="136"/>
      <c r="X67" s="136"/>
      <c r="Y67" s="136"/>
      <c r="Z67" s="137"/>
    </row>
    <row r="68" spans="2:26" ht="12" customHeight="1" x14ac:dyDescent="0.25">
      <c r="B68" s="131"/>
      <c r="C68" s="132"/>
      <c r="D68" s="132"/>
      <c r="E68" s="132"/>
      <c r="F68" s="133"/>
      <c r="G68" s="133"/>
      <c r="H68" s="121"/>
      <c r="I68" s="134"/>
      <c r="J68" s="135"/>
      <c r="K68" s="135"/>
      <c r="L68" s="79"/>
      <c r="M68" s="79"/>
      <c r="N68" s="136"/>
      <c r="O68" s="136"/>
      <c r="P68" s="136"/>
      <c r="Q68" s="136"/>
      <c r="R68" s="136"/>
      <c r="S68" s="136"/>
      <c r="T68" s="136"/>
      <c r="U68" s="136"/>
      <c r="V68" s="136"/>
      <c r="W68" s="136"/>
      <c r="X68" s="136"/>
      <c r="Y68" s="136"/>
      <c r="Z68" s="137"/>
    </row>
    <row r="69" spans="2:26" ht="12" customHeight="1" x14ac:dyDescent="0.25">
      <c r="B69" s="131"/>
      <c r="C69" s="132"/>
      <c r="D69" s="132"/>
      <c r="E69" s="132"/>
      <c r="F69" s="133"/>
      <c r="G69" s="133"/>
      <c r="H69" s="121"/>
      <c r="I69" s="134"/>
      <c r="J69" s="135"/>
      <c r="K69" s="135"/>
      <c r="L69" s="79"/>
      <c r="M69" s="79"/>
      <c r="N69" s="136"/>
      <c r="O69" s="136"/>
      <c r="P69" s="136"/>
      <c r="Q69" s="136"/>
      <c r="R69" s="136"/>
      <c r="S69" s="136"/>
      <c r="T69" s="136"/>
      <c r="U69" s="136"/>
      <c r="V69" s="136"/>
      <c r="W69" s="136"/>
      <c r="X69" s="136"/>
      <c r="Y69" s="136"/>
      <c r="Z69" s="137"/>
    </row>
    <row r="70" spans="2:26" ht="12" customHeight="1" x14ac:dyDescent="0.25">
      <c r="B70" s="131"/>
      <c r="C70" s="132"/>
      <c r="D70" s="132"/>
      <c r="E70" s="132"/>
      <c r="F70" s="133"/>
      <c r="G70" s="133"/>
      <c r="H70" s="121"/>
      <c r="I70" s="134"/>
      <c r="J70" s="135"/>
      <c r="K70" s="135"/>
      <c r="L70" s="79"/>
      <c r="M70" s="79"/>
      <c r="N70" s="136"/>
      <c r="O70" s="136"/>
      <c r="P70" s="136"/>
      <c r="Q70" s="136"/>
      <c r="R70" s="136"/>
      <c r="S70" s="136"/>
      <c r="T70" s="136"/>
      <c r="U70" s="136"/>
      <c r="V70" s="136"/>
      <c r="W70" s="136"/>
      <c r="X70" s="136"/>
      <c r="Y70" s="136"/>
      <c r="Z70" s="137"/>
    </row>
    <row r="71" spans="2:26" ht="12" customHeight="1" x14ac:dyDescent="0.25">
      <c r="B71" s="131"/>
      <c r="C71" s="132"/>
      <c r="D71" s="132"/>
      <c r="E71" s="132"/>
      <c r="F71" s="133"/>
      <c r="G71" s="133"/>
      <c r="H71" s="121"/>
      <c r="I71" s="134"/>
      <c r="J71" s="135"/>
      <c r="K71" s="135"/>
      <c r="L71" s="79"/>
      <c r="M71" s="79"/>
      <c r="N71" s="136"/>
      <c r="O71" s="136"/>
      <c r="P71" s="136"/>
      <c r="Q71" s="136"/>
      <c r="R71" s="136"/>
      <c r="S71" s="136"/>
      <c r="T71" s="136"/>
      <c r="U71" s="136"/>
      <c r="V71" s="136"/>
      <c r="W71" s="136"/>
      <c r="X71" s="136"/>
      <c r="Y71" s="136"/>
      <c r="Z71" s="137"/>
    </row>
    <row r="72" spans="2:26" ht="12" customHeight="1" x14ac:dyDescent="0.25">
      <c r="B72" s="131"/>
      <c r="C72" s="132"/>
      <c r="D72" s="132"/>
      <c r="E72" s="132"/>
      <c r="F72" s="133"/>
      <c r="G72" s="133"/>
      <c r="H72" s="121"/>
      <c r="I72" s="134"/>
      <c r="J72" s="135"/>
      <c r="K72" s="135"/>
      <c r="L72" s="79"/>
      <c r="M72" s="79"/>
      <c r="N72" s="136"/>
      <c r="O72" s="136"/>
      <c r="P72" s="136"/>
      <c r="Q72" s="136"/>
      <c r="R72" s="136"/>
      <c r="S72" s="136"/>
      <c r="T72" s="136"/>
      <c r="U72" s="136"/>
      <c r="V72" s="136"/>
      <c r="W72" s="136"/>
      <c r="X72" s="136"/>
      <c r="Y72" s="136"/>
      <c r="Z72" s="137"/>
    </row>
    <row r="73" spans="2:26" ht="12" customHeight="1" x14ac:dyDescent="0.25">
      <c r="B73" s="131"/>
      <c r="C73" s="132"/>
      <c r="D73" s="132"/>
      <c r="E73" s="132"/>
      <c r="F73" s="133"/>
      <c r="G73" s="133"/>
      <c r="H73" s="121"/>
      <c r="I73" s="134"/>
      <c r="J73" s="135"/>
      <c r="K73" s="135"/>
      <c r="L73" s="79"/>
      <c r="M73" s="79"/>
      <c r="N73" s="136"/>
      <c r="O73" s="136"/>
      <c r="P73" s="136"/>
      <c r="Q73" s="136"/>
      <c r="R73" s="136"/>
      <c r="S73" s="136"/>
      <c r="T73" s="136"/>
      <c r="U73" s="136"/>
      <c r="V73" s="136"/>
      <c r="W73" s="136"/>
      <c r="X73" s="136"/>
      <c r="Y73" s="136"/>
      <c r="Z73" s="137"/>
    </row>
    <row r="74" spans="2:26" ht="12" customHeight="1" x14ac:dyDescent="0.25">
      <c r="B74" s="131"/>
      <c r="C74" s="132"/>
      <c r="D74" s="132"/>
      <c r="E74" s="132"/>
      <c r="F74" s="133"/>
      <c r="G74" s="133"/>
      <c r="H74" s="121"/>
      <c r="I74" s="134"/>
      <c r="J74" s="135"/>
      <c r="K74" s="135"/>
      <c r="L74" s="79"/>
      <c r="M74" s="79"/>
      <c r="N74" s="136"/>
      <c r="O74" s="136"/>
      <c r="P74" s="136"/>
      <c r="Q74" s="136"/>
      <c r="R74" s="136"/>
      <c r="S74" s="136"/>
      <c r="T74" s="136"/>
      <c r="U74" s="136"/>
      <c r="V74" s="136"/>
      <c r="W74" s="136"/>
      <c r="X74" s="136"/>
      <c r="Y74" s="136"/>
      <c r="Z74" s="137"/>
    </row>
    <row r="75" spans="2:26" ht="12" customHeight="1" x14ac:dyDescent="0.25">
      <c r="B75" s="131"/>
      <c r="C75" s="132"/>
      <c r="D75" s="132"/>
      <c r="E75" s="132"/>
      <c r="F75" s="133"/>
      <c r="G75" s="133"/>
      <c r="H75" s="121"/>
      <c r="I75" s="134"/>
      <c r="J75" s="135"/>
      <c r="K75" s="135"/>
      <c r="L75" s="79"/>
      <c r="M75" s="79"/>
      <c r="N75" s="136"/>
      <c r="O75" s="136"/>
      <c r="P75" s="136"/>
      <c r="Q75" s="136"/>
      <c r="R75" s="136"/>
      <c r="S75" s="136"/>
      <c r="T75" s="136"/>
      <c r="U75" s="136"/>
      <c r="V75" s="136"/>
      <c r="W75" s="136"/>
      <c r="X75" s="136"/>
      <c r="Y75" s="136"/>
      <c r="Z75" s="137"/>
    </row>
    <row r="76" spans="2:26" ht="12" customHeight="1" x14ac:dyDescent="0.25">
      <c r="B76" s="131"/>
      <c r="C76" s="132"/>
      <c r="D76" s="132"/>
      <c r="E76" s="132"/>
      <c r="F76" s="133"/>
      <c r="G76" s="133"/>
      <c r="H76" s="121"/>
      <c r="I76" s="134"/>
      <c r="J76" s="135"/>
      <c r="K76" s="135"/>
      <c r="L76" s="79"/>
      <c r="M76" s="79"/>
      <c r="N76" s="136"/>
      <c r="O76" s="136"/>
      <c r="P76" s="136"/>
      <c r="Q76" s="136"/>
      <c r="R76" s="136"/>
      <c r="S76" s="136"/>
      <c r="T76" s="136"/>
      <c r="U76" s="136"/>
      <c r="V76" s="136"/>
      <c r="W76" s="136"/>
      <c r="X76" s="136"/>
      <c r="Y76" s="136"/>
      <c r="Z76" s="137"/>
    </row>
    <row r="77" spans="2:26" ht="12" customHeight="1" x14ac:dyDescent="0.25">
      <c r="B77" s="131"/>
      <c r="C77" s="132"/>
      <c r="D77" s="132"/>
      <c r="E77" s="132"/>
      <c r="F77" s="133"/>
      <c r="G77" s="133"/>
      <c r="H77" s="121"/>
      <c r="I77" s="134"/>
      <c r="J77" s="135"/>
      <c r="K77" s="135"/>
      <c r="L77" s="79"/>
      <c r="M77" s="79"/>
      <c r="N77" s="136"/>
      <c r="O77" s="136"/>
      <c r="P77" s="136"/>
      <c r="Q77" s="136"/>
      <c r="R77" s="136"/>
      <c r="S77" s="136"/>
      <c r="T77" s="136"/>
      <c r="U77" s="136"/>
      <c r="V77" s="136"/>
      <c r="W77" s="136"/>
      <c r="X77" s="136"/>
      <c r="Y77" s="136"/>
      <c r="Z77" s="137"/>
    </row>
    <row r="78" spans="2:26" ht="12" customHeight="1" x14ac:dyDescent="0.25">
      <c r="B78" s="131"/>
      <c r="C78" s="132"/>
      <c r="D78" s="132"/>
      <c r="E78" s="132"/>
      <c r="F78" s="133"/>
      <c r="G78" s="133"/>
      <c r="H78" s="121"/>
      <c r="I78" s="134"/>
      <c r="J78" s="135"/>
      <c r="K78" s="135"/>
      <c r="L78" s="79"/>
      <c r="M78" s="79"/>
      <c r="N78" s="136"/>
      <c r="O78" s="136"/>
      <c r="P78" s="136"/>
      <c r="Q78" s="136"/>
      <c r="R78" s="136"/>
      <c r="S78" s="136"/>
      <c r="T78" s="136"/>
      <c r="U78" s="136"/>
      <c r="V78" s="136"/>
      <c r="W78" s="136"/>
      <c r="X78" s="136"/>
      <c r="Y78" s="136"/>
      <c r="Z78" s="137"/>
    </row>
    <row r="79" spans="2:26" ht="12" customHeight="1" x14ac:dyDescent="0.25">
      <c r="B79" s="131"/>
      <c r="C79" s="132"/>
      <c r="D79" s="132"/>
      <c r="E79" s="132"/>
      <c r="F79" s="133"/>
      <c r="G79" s="133"/>
      <c r="H79" s="121"/>
      <c r="I79" s="134"/>
      <c r="J79" s="135"/>
      <c r="K79" s="135"/>
      <c r="L79" s="79"/>
      <c r="M79" s="79"/>
      <c r="N79" s="136"/>
      <c r="O79" s="136"/>
      <c r="P79" s="136"/>
      <c r="Q79" s="136"/>
      <c r="R79" s="136"/>
      <c r="S79" s="136"/>
      <c r="T79" s="136"/>
      <c r="U79" s="136"/>
      <c r="V79" s="136"/>
      <c r="W79" s="136"/>
      <c r="X79" s="136"/>
      <c r="Y79" s="136"/>
      <c r="Z79" s="137"/>
    </row>
    <row r="80" spans="2:26" x14ac:dyDescent="0.25">
      <c r="B80" s="389"/>
      <c r="C80" s="390"/>
      <c r="D80" s="390"/>
      <c r="E80" s="390"/>
      <c r="F80" s="390"/>
      <c r="G80" s="390"/>
      <c r="H80" s="390"/>
      <c r="I80" s="390"/>
      <c r="J80" s="390"/>
      <c r="K80" s="390"/>
      <c r="L80" s="390"/>
      <c r="M80" s="390"/>
      <c r="N80" s="390"/>
      <c r="O80" s="390"/>
      <c r="P80" s="390"/>
      <c r="Q80" s="390"/>
      <c r="R80" s="390"/>
      <c r="S80" s="390"/>
      <c r="T80" s="390"/>
      <c r="U80" s="390"/>
      <c r="V80" s="390"/>
      <c r="W80" s="390"/>
      <c r="X80" s="390"/>
      <c r="Y80" s="390"/>
      <c r="Z80" s="391"/>
    </row>
    <row r="81" spans="2:26" x14ac:dyDescent="0.25">
      <c r="B81" s="252" t="s">
        <v>35</v>
      </c>
      <c r="C81" s="373"/>
      <c r="D81" s="373"/>
      <c r="E81" s="373"/>
      <c r="F81" s="373"/>
      <c r="G81" s="373"/>
      <c r="H81" s="373"/>
      <c r="I81" s="373"/>
      <c r="J81" s="373"/>
      <c r="K81" s="373"/>
      <c r="L81" s="373"/>
      <c r="M81" s="373"/>
      <c r="N81" s="373"/>
      <c r="O81" s="373"/>
      <c r="P81" s="373"/>
      <c r="Q81" s="373"/>
      <c r="R81" s="373"/>
      <c r="S81" s="373"/>
      <c r="T81" s="373"/>
      <c r="U81" s="373"/>
      <c r="V81" s="373"/>
      <c r="W81" s="373"/>
      <c r="X81" s="373"/>
      <c r="Y81" s="373"/>
      <c r="Z81" s="374"/>
    </row>
    <row r="82" spans="2:26" ht="28.5" customHeight="1" x14ac:dyDescent="0.25">
      <c r="B82" s="392" t="s">
        <v>36</v>
      </c>
      <c r="C82" s="392"/>
      <c r="D82" s="392"/>
      <c r="E82" s="392"/>
      <c r="F82" s="393"/>
      <c r="G82" s="393"/>
      <c r="H82" s="394" t="s">
        <v>37</v>
      </c>
      <c r="I82" s="395"/>
      <c r="J82" s="395"/>
      <c r="K82" s="395"/>
      <c r="L82" s="395"/>
      <c r="M82" s="395"/>
      <c r="N82" s="395"/>
      <c r="O82" s="395"/>
      <c r="P82" s="396"/>
      <c r="Q82" s="397" t="s">
        <v>38</v>
      </c>
      <c r="R82" s="397"/>
      <c r="S82" s="398"/>
      <c r="T82" s="398"/>
      <c r="U82" s="398"/>
      <c r="V82" s="398"/>
      <c r="W82" s="397" t="s">
        <v>39</v>
      </c>
      <c r="X82" s="397"/>
      <c r="Y82" s="398"/>
      <c r="Z82" s="398"/>
    </row>
    <row r="83" spans="2:26" ht="12" customHeight="1" x14ac:dyDescent="0.25">
      <c r="B83" s="399" t="s">
        <v>219</v>
      </c>
      <c r="C83" s="399"/>
      <c r="D83" s="399"/>
      <c r="E83" s="399"/>
      <c r="F83" s="399"/>
      <c r="G83" s="399"/>
      <c r="H83" s="535" t="s">
        <v>287</v>
      </c>
      <c r="I83" s="535"/>
      <c r="J83" s="535"/>
      <c r="K83" s="535"/>
      <c r="L83" s="535"/>
      <c r="M83" s="535"/>
      <c r="N83" s="535"/>
      <c r="O83" s="535"/>
      <c r="P83" s="535"/>
      <c r="Q83" s="401">
        <v>42370</v>
      </c>
      <c r="R83" s="401"/>
      <c r="S83" s="401"/>
      <c r="T83" s="401"/>
      <c r="U83" s="401"/>
      <c r="V83" s="401"/>
      <c r="W83" s="402">
        <v>42734</v>
      </c>
      <c r="X83" s="403"/>
      <c r="Y83" s="403"/>
      <c r="Z83" s="404"/>
    </row>
    <row r="84" spans="2:26" ht="12" customHeight="1" x14ac:dyDescent="0.25">
      <c r="B84" s="399"/>
      <c r="C84" s="399"/>
      <c r="D84" s="399"/>
      <c r="E84" s="399"/>
      <c r="F84" s="399"/>
      <c r="G84" s="399"/>
      <c r="H84" s="535" t="s">
        <v>288</v>
      </c>
      <c r="I84" s="535"/>
      <c r="J84" s="535"/>
      <c r="K84" s="535"/>
      <c r="L84" s="535"/>
      <c r="M84" s="535"/>
      <c r="N84" s="535"/>
      <c r="O84" s="535"/>
      <c r="P84" s="535"/>
      <c r="Q84" s="401">
        <v>42370</v>
      </c>
      <c r="R84" s="401"/>
      <c r="S84" s="401"/>
      <c r="T84" s="401"/>
      <c r="U84" s="401"/>
      <c r="V84" s="401"/>
      <c r="W84" s="402">
        <v>42734</v>
      </c>
      <c r="X84" s="403"/>
      <c r="Y84" s="403"/>
      <c r="Z84" s="404"/>
    </row>
    <row r="85" spans="2:26" ht="12" customHeight="1" x14ac:dyDescent="0.25">
      <c r="B85" s="399"/>
      <c r="C85" s="399"/>
      <c r="D85" s="399"/>
      <c r="E85" s="399"/>
      <c r="F85" s="399"/>
      <c r="G85" s="399"/>
      <c r="H85" s="535" t="s">
        <v>289</v>
      </c>
      <c r="I85" s="535"/>
      <c r="J85" s="535"/>
      <c r="K85" s="535"/>
      <c r="L85" s="535"/>
      <c r="M85" s="535"/>
      <c r="N85" s="535"/>
      <c r="O85" s="535"/>
      <c r="P85" s="535"/>
      <c r="Q85" s="401">
        <v>42370</v>
      </c>
      <c r="R85" s="401"/>
      <c r="S85" s="401"/>
      <c r="T85" s="401"/>
      <c r="U85" s="401"/>
      <c r="V85" s="401"/>
      <c r="W85" s="402">
        <v>42734</v>
      </c>
      <c r="X85" s="403"/>
      <c r="Y85" s="403"/>
      <c r="Z85" s="404"/>
    </row>
    <row r="86" spans="2:26" ht="12" customHeight="1" x14ac:dyDescent="0.25">
      <c r="B86" s="399"/>
      <c r="C86" s="399"/>
      <c r="D86" s="399"/>
      <c r="E86" s="399"/>
      <c r="F86" s="399"/>
      <c r="G86" s="399"/>
      <c r="H86" s="536" t="s">
        <v>290</v>
      </c>
      <c r="I86" s="537"/>
      <c r="J86" s="537"/>
      <c r="K86" s="537"/>
      <c r="L86" s="537"/>
      <c r="M86" s="537"/>
      <c r="N86" s="537"/>
      <c r="O86" s="537"/>
      <c r="P86" s="538"/>
      <c r="Q86" s="401">
        <v>42370</v>
      </c>
      <c r="R86" s="401"/>
      <c r="S86" s="401"/>
      <c r="T86" s="401"/>
      <c r="U86" s="401"/>
      <c r="V86" s="401"/>
      <c r="W86" s="402">
        <v>42734</v>
      </c>
      <c r="X86" s="403"/>
      <c r="Y86" s="403"/>
      <c r="Z86" s="404"/>
    </row>
    <row r="87" spans="2:26" ht="12" customHeight="1" x14ac:dyDescent="0.25">
      <c r="B87" s="399"/>
      <c r="C87" s="399"/>
      <c r="D87" s="399"/>
      <c r="E87" s="399"/>
      <c r="F87" s="399"/>
      <c r="G87" s="399"/>
      <c r="H87" s="536" t="s">
        <v>291</v>
      </c>
      <c r="I87" s="537"/>
      <c r="J87" s="537"/>
      <c r="K87" s="537"/>
      <c r="L87" s="537"/>
      <c r="M87" s="537"/>
      <c r="N87" s="537"/>
      <c r="O87" s="537"/>
      <c r="P87" s="538"/>
      <c r="Q87" s="401">
        <v>42370</v>
      </c>
      <c r="R87" s="401"/>
      <c r="S87" s="401"/>
      <c r="T87" s="401"/>
      <c r="U87" s="401"/>
      <c r="V87" s="401"/>
      <c r="W87" s="402">
        <v>42734</v>
      </c>
      <c r="X87" s="403"/>
      <c r="Y87" s="403"/>
      <c r="Z87" s="404"/>
    </row>
    <row r="88" spans="2:26" ht="12" customHeight="1" x14ac:dyDescent="0.25">
      <c r="B88" s="399"/>
      <c r="C88" s="399"/>
      <c r="D88" s="399"/>
      <c r="E88" s="399"/>
      <c r="F88" s="399"/>
      <c r="G88" s="399"/>
      <c r="H88" s="539" t="s">
        <v>292</v>
      </c>
      <c r="I88" s="540"/>
      <c r="J88" s="540"/>
      <c r="K88" s="540"/>
      <c r="L88" s="540"/>
      <c r="M88" s="540"/>
      <c r="N88" s="540"/>
      <c r="O88" s="540"/>
      <c r="P88" s="541"/>
      <c r="Q88" s="401">
        <v>42370</v>
      </c>
      <c r="R88" s="401"/>
      <c r="S88" s="401"/>
      <c r="T88" s="401"/>
      <c r="U88" s="401"/>
      <c r="V88" s="401"/>
      <c r="W88" s="402">
        <v>42734</v>
      </c>
      <c r="X88" s="403"/>
      <c r="Y88" s="403"/>
      <c r="Z88" s="404"/>
    </row>
    <row r="89" spans="2:26" ht="12" customHeight="1" x14ac:dyDescent="0.25">
      <c r="B89" s="399"/>
      <c r="C89" s="399"/>
      <c r="D89" s="399"/>
      <c r="E89" s="399"/>
      <c r="F89" s="399"/>
      <c r="G89" s="399"/>
      <c r="H89" s="539" t="s">
        <v>293</v>
      </c>
      <c r="I89" s="540"/>
      <c r="J89" s="540"/>
      <c r="K89" s="540"/>
      <c r="L89" s="540"/>
      <c r="M89" s="540"/>
      <c r="N89" s="540"/>
      <c r="O89" s="540"/>
      <c r="P89" s="541"/>
      <c r="Q89" s="401">
        <v>42370</v>
      </c>
      <c r="R89" s="401"/>
      <c r="S89" s="401"/>
      <c r="T89" s="401"/>
      <c r="U89" s="401"/>
      <c r="V89" s="401"/>
      <c r="W89" s="402">
        <v>42734</v>
      </c>
      <c r="X89" s="403"/>
      <c r="Y89" s="403"/>
      <c r="Z89" s="404"/>
    </row>
    <row r="90" spans="2:26" ht="12" customHeight="1" x14ac:dyDescent="0.25">
      <c r="B90" s="399"/>
      <c r="C90" s="399"/>
      <c r="D90" s="399"/>
      <c r="E90" s="399"/>
      <c r="F90" s="399"/>
      <c r="G90" s="399"/>
      <c r="H90" s="535"/>
      <c r="I90" s="535"/>
      <c r="J90" s="535"/>
      <c r="K90" s="535"/>
      <c r="L90" s="535"/>
      <c r="M90" s="535"/>
      <c r="N90" s="535"/>
      <c r="O90" s="535"/>
      <c r="P90" s="535"/>
      <c r="Q90" s="401"/>
      <c r="R90" s="401"/>
      <c r="S90" s="401"/>
      <c r="T90" s="401"/>
      <c r="U90" s="401"/>
      <c r="V90" s="401"/>
      <c r="W90" s="402"/>
      <c r="X90" s="403"/>
      <c r="Y90" s="403"/>
      <c r="Z90" s="404"/>
    </row>
    <row r="91" spans="2:26" x14ac:dyDescent="0.25">
      <c r="B91" s="26"/>
      <c r="C91" s="27"/>
      <c r="D91" s="27"/>
      <c r="E91" s="27"/>
      <c r="F91" s="27"/>
      <c r="G91" s="28"/>
      <c r="H91" s="29"/>
      <c r="I91" s="405" t="s">
        <v>109</v>
      </c>
      <c r="J91" s="406"/>
      <c r="K91" s="406"/>
      <c r="L91" s="406"/>
      <c r="M91" s="406"/>
      <c r="N91" s="406"/>
      <c r="O91" s="406"/>
      <c r="P91" s="407"/>
      <c r="Q91" s="408"/>
      <c r="R91" s="409"/>
      <c r="S91" s="409"/>
      <c r="T91" s="409"/>
      <c r="U91" s="409"/>
      <c r="V91" s="410"/>
      <c r="W91" s="408"/>
      <c r="X91" s="409"/>
      <c r="Y91" s="409"/>
      <c r="Z91" s="410"/>
    </row>
    <row r="92" spans="2:26" x14ac:dyDescent="0.25">
      <c r="B92" s="419"/>
      <c r="C92" s="420"/>
      <c r="D92" s="420"/>
      <c r="E92" s="420"/>
      <c r="F92" s="420"/>
      <c r="G92" s="420"/>
      <c r="H92" s="420"/>
      <c r="I92" s="420"/>
      <c r="J92" s="420"/>
      <c r="K92" s="420"/>
      <c r="L92" s="420"/>
      <c r="M92" s="420"/>
      <c r="N92" s="420"/>
      <c r="O92" s="420"/>
      <c r="P92" s="420"/>
      <c r="Q92" s="420"/>
      <c r="R92" s="420"/>
      <c r="S92" s="420"/>
      <c r="T92" s="420"/>
      <c r="U92" s="420"/>
      <c r="V92" s="420"/>
      <c r="W92" s="420"/>
      <c r="X92" s="420"/>
      <c r="Y92" s="420"/>
      <c r="Z92" s="421"/>
    </row>
    <row r="93" spans="2:26" x14ac:dyDescent="0.25">
      <c r="B93" s="422" t="s">
        <v>40</v>
      </c>
      <c r="C93" s="422"/>
      <c r="D93" s="422"/>
      <c r="E93" s="422"/>
      <c r="F93" s="422"/>
      <c r="G93" s="422"/>
      <c r="H93" s="30" t="s">
        <v>41</v>
      </c>
      <c r="I93" s="422" t="s">
        <v>42</v>
      </c>
      <c r="J93" s="422"/>
      <c r="K93" s="422"/>
      <c r="L93" s="422"/>
      <c r="M93" s="422"/>
      <c r="N93" s="422"/>
      <c r="O93" s="422"/>
      <c r="P93" s="422"/>
      <c r="Q93" s="423" t="s">
        <v>41</v>
      </c>
      <c r="R93" s="424"/>
      <c r="S93" s="417"/>
      <c r="T93" s="417"/>
      <c r="U93" s="417"/>
      <c r="V93" s="417"/>
      <c r="W93" s="417"/>
      <c r="X93" s="417"/>
      <c r="Y93" s="417"/>
      <c r="Z93" s="418"/>
    </row>
    <row r="94" spans="2:26" x14ac:dyDescent="0.25">
      <c r="B94" s="542" t="s">
        <v>294</v>
      </c>
      <c r="C94" s="543"/>
      <c r="D94" s="543"/>
      <c r="E94" s="543"/>
      <c r="F94" s="544"/>
      <c r="G94" s="545"/>
      <c r="H94" s="31"/>
      <c r="I94" s="546" t="s">
        <v>209</v>
      </c>
      <c r="J94" s="544"/>
      <c r="K94" s="544"/>
      <c r="L94" s="544"/>
      <c r="M94" s="544"/>
      <c r="N94" s="544"/>
      <c r="O94" s="544"/>
      <c r="P94" s="545"/>
      <c r="Q94" s="416"/>
      <c r="R94" s="417"/>
      <c r="S94" s="417"/>
      <c r="T94" s="417"/>
      <c r="U94" s="417"/>
      <c r="V94" s="417"/>
      <c r="W94" s="417"/>
      <c r="X94" s="417"/>
      <c r="Y94" s="417"/>
      <c r="Z94" s="418"/>
    </row>
    <row r="95" spans="2:26" x14ac:dyDescent="0.25">
      <c r="B95" s="542" t="s">
        <v>295</v>
      </c>
      <c r="C95" s="543"/>
      <c r="D95" s="543"/>
      <c r="E95" s="543"/>
      <c r="F95" s="544"/>
      <c r="G95" s="545"/>
      <c r="H95" s="31"/>
      <c r="I95" s="415">
        <v>2</v>
      </c>
      <c r="J95" s="413"/>
      <c r="K95" s="413"/>
      <c r="L95" s="413"/>
      <c r="M95" s="413"/>
      <c r="N95" s="413"/>
      <c r="O95" s="413"/>
      <c r="P95" s="414"/>
      <c r="Q95" s="416"/>
      <c r="R95" s="417"/>
      <c r="S95" s="417"/>
      <c r="T95" s="417"/>
      <c r="U95" s="417"/>
      <c r="V95" s="417"/>
      <c r="W95" s="417"/>
      <c r="X95" s="417"/>
      <c r="Y95" s="417"/>
      <c r="Z95" s="418"/>
    </row>
    <row r="96" spans="2:26" x14ac:dyDescent="0.25">
      <c r="B96" s="546" t="s">
        <v>206</v>
      </c>
      <c r="C96" s="544"/>
      <c r="D96" s="544"/>
      <c r="E96" s="544"/>
      <c r="F96" s="544"/>
      <c r="G96" s="545"/>
      <c r="H96" s="31"/>
      <c r="I96" s="415">
        <v>3</v>
      </c>
      <c r="J96" s="413"/>
      <c r="K96" s="413"/>
      <c r="L96" s="413"/>
      <c r="M96" s="413"/>
      <c r="N96" s="413"/>
      <c r="O96" s="413"/>
      <c r="P96" s="414"/>
      <c r="Q96" s="416"/>
      <c r="R96" s="417"/>
      <c r="S96" s="417"/>
      <c r="T96" s="417"/>
      <c r="U96" s="417"/>
      <c r="V96" s="417"/>
      <c r="W96" s="417"/>
      <c r="X96" s="417"/>
      <c r="Y96" s="417"/>
      <c r="Z96" s="418"/>
    </row>
    <row r="97" spans="2:28" x14ac:dyDescent="0.25">
      <c r="B97" s="546" t="s">
        <v>296</v>
      </c>
      <c r="C97" s="544"/>
      <c r="D97" s="544"/>
      <c r="E97" s="544"/>
      <c r="F97" s="544"/>
      <c r="G97" s="545"/>
      <c r="H97" s="31"/>
      <c r="I97" s="415">
        <v>4</v>
      </c>
      <c r="J97" s="413"/>
      <c r="K97" s="413"/>
      <c r="L97" s="413"/>
      <c r="M97" s="413"/>
      <c r="N97" s="413"/>
      <c r="O97" s="413"/>
      <c r="P97" s="414"/>
      <c r="Q97" s="416"/>
      <c r="R97" s="417"/>
      <c r="S97" s="417"/>
      <c r="T97" s="417"/>
      <c r="U97" s="417"/>
      <c r="V97" s="417"/>
      <c r="W97" s="417"/>
      <c r="X97" s="417"/>
      <c r="Y97" s="417"/>
      <c r="Z97" s="418"/>
    </row>
    <row r="98" spans="2:28" x14ac:dyDescent="0.25">
      <c r="B98" s="546" t="s">
        <v>297</v>
      </c>
      <c r="C98" s="544"/>
      <c r="D98" s="544"/>
      <c r="E98" s="544"/>
      <c r="F98" s="544"/>
      <c r="G98" s="545"/>
      <c r="H98" s="31"/>
      <c r="I98" s="415">
        <v>5</v>
      </c>
      <c r="J98" s="413"/>
      <c r="K98" s="413"/>
      <c r="L98" s="413"/>
      <c r="M98" s="413"/>
      <c r="N98" s="413"/>
      <c r="O98" s="413"/>
      <c r="P98" s="414"/>
      <c r="Q98" s="416"/>
      <c r="R98" s="417"/>
      <c r="S98" s="417"/>
      <c r="T98" s="417"/>
      <c r="U98" s="417"/>
      <c r="V98" s="417"/>
      <c r="W98" s="417"/>
      <c r="X98" s="417"/>
      <c r="Y98" s="417"/>
      <c r="Z98" s="418"/>
    </row>
    <row r="99" spans="2:28" x14ac:dyDescent="0.25">
      <c r="B99" s="425"/>
      <c r="C99" s="426"/>
      <c r="D99" s="426"/>
      <c r="E99" s="426"/>
      <c r="F99" s="426"/>
      <c r="G99" s="426"/>
      <c r="H99" s="426"/>
      <c r="I99" s="426"/>
      <c r="J99" s="426"/>
      <c r="K99" s="426"/>
      <c r="L99" s="426"/>
      <c r="M99" s="426"/>
      <c r="N99" s="426"/>
      <c r="O99" s="426"/>
      <c r="P99" s="426"/>
      <c r="Q99" s="426"/>
      <c r="R99" s="426"/>
      <c r="S99" s="426"/>
      <c r="T99" s="426"/>
      <c r="U99" s="426"/>
      <c r="V99" s="426"/>
      <c r="W99" s="426"/>
      <c r="X99" s="426"/>
      <c r="Y99" s="426"/>
      <c r="Z99" s="427"/>
    </row>
    <row r="100" spans="2:28" x14ac:dyDescent="0.25">
      <c r="B100" s="428" t="s">
        <v>43</v>
      </c>
      <c r="C100" s="114"/>
      <c r="D100" s="114"/>
      <c r="E100" s="114"/>
      <c r="F100" s="32" t="s">
        <v>44</v>
      </c>
      <c r="G100" s="548" t="s">
        <v>298</v>
      </c>
      <c r="H100" s="549"/>
      <c r="I100" s="549"/>
      <c r="J100" s="549"/>
      <c r="K100" s="549"/>
      <c r="L100" s="549"/>
      <c r="M100" s="549"/>
      <c r="N100" s="549"/>
      <c r="O100" s="549"/>
      <c r="P100" s="549"/>
      <c r="Q100" s="549"/>
      <c r="R100" s="549"/>
      <c r="S100" s="549"/>
      <c r="T100" s="549"/>
      <c r="U100" s="549"/>
      <c r="V100" s="549"/>
      <c r="W100" s="549"/>
      <c r="X100" s="549"/>
      <c r="Y100" s="549"/>
      <c r="Z100" s="549"/>
    </row>
    <row r="101" spans="2:28" x14ac:dyDescent="0.25">
      <c r="B101" s="429"/>
      <c r="C101" s="115"/>
      <c r="D101" s="115"/>
      <c r="E101" s="115"/>
      <c r="F101" s="32" t="s">
        <v>45</v>
      </c>
      <c r="G101" s="547" t="s">
        <v>299</v>
      </c>
      <c r="H101" s="547"/>
      <c r="I101" s="547"/>
      <c r="J101" s="547"/>
      <c r="K101" s="547"/>
      <c r="L101" s="547"/>
      <c r="M101" s="547"/>
      <c r="N101" s="547"/>
      <c r="O101" s="547"/>
      <c r="P101" s="547"/>
      <c r="Q101" s="547"/>
      <c r="R101" s="547"/>
      <c r="S101" s="547"/>
      <c r="T101" s="547"/>
      <c r="U101" s="547"/>
      <c r="V101" s="547"/>
      <c r="W101" s="547"/>
      <c r="X101" s="547"/>
      <c r="Y101" s="547"/>
      <c r="Z101" s="547"/>
    </row>
    <row r="102" spans="2:28" x14ac:dyDescent="0.25">
      <c r="B102" s="429"/>
      <c r="C102" s="115"/>
      <c r="D102" s="115"/>
      <c r="E102" s="115"/>
      <c r="F102" s="433" t="s">
        <v>46</v>
      </c>
      <c r="G102" s="547" t="s">
        <v>300</v>
      </c>
      <c r="H102" s="547"/>
      <c r="I102" s="547"/>
      <c r="J102" s="547"/>
      <c r="K102" s="547"/>
      <c r="L102" s="547"/>
      <c r="M102" s="547"/>
      <c r="N102" s="547"/>
      <c r="O102" s="547"/>
      <c r="P102" s="547"/>
      <c r="Q102" s="547"/>
      <c r="R102" s="547"/>
      <c r="S102" s="547"/>
      <c r="T102" s="547"/>
      <c r="U102" s="547"/>
      <c r="V102" s="547"/>
      <c r="W102" s="547"/>
      <c r="X102" s="547"/>
      <c r="Y102" s="547"/>
      <c r="Z102" s="547"/>
    </row>
    <row r="103" spans="2:28" x14ac:dyDescent="0.25">
      <c r="B103" s="430"/>
      <c r="C103" s="116"/>
      <c r="D103" s="116"/>
      <c r="E103" s="116"/>
      <c r="F103" s="434"/>
      <c r="G103" s="547"/>
      <c r="H103" s="547"/>
      <c r="I103" s="547"/>
      <c r="J103" s="547"/>
      <c r="K103" s="547"/>
      <c r="L103" s="547"/>
      <c r="M103" s="547"/>
      <c r="N103" s="547"/>
      <c r="O103" s="547"/>
      <c r="P103" s="547"/>
      <c r="Q103" s="547"/>
      <c r="R103" s="547"/>
      <c r="S103" s="547"/>
      <c r="T103" s="547"/>
      <c r="U103" s="547"/>
      <c r="V103" s="547"/>
      <c r="W103" s="547"/>
      <c r="X103" s="547"/>
      <c r="Y103" s="547"/>
      <c r="Z103" s="547"/>
    </row>
    <row r="104" spans="2:28" x14ac:dyDescent="0.25">
      <c r="B104" s="425"/>
      <c r="C104" s="426"/>
      <c r="D104" s="426"/>
      <c r="E104" s="426"/>
      <c r="F104" s="426"/>
      <c r="G104" s="426"/>
      <c r="H104" s="426"/>
      <c r="I104" s="426"/>
      <c r="J104" s="426"/>
      <c r="K104" s="426"/>
      <c r="L104" s="426"/>
      <c r="M104" s="426"/>
      <c r="N104" s="426"/>
      <c r="O104" s="426"/>
      <c r="P104" s="426"/>
      <c r="Q104" s="426"/>
      <c r="R104" s="426"/>
      <c r="S104" s="426"/>
      <c r="T104" s="426"/>
      <c r="U104" s="426"/>
      <c r="V104" s="426"/>
      <c r="W104" s="426"/>
      <c r="X104" s="426"/>
      <c r="Y104" s="426"/>
      <c r="Z104" s="427"/>
    </row>
    <row r="105" spans="2:28" ht="12" customHeight="1" x14ac:dyDescent="0.25"/>
    <row r="106" spans="2:28" ht="12" customHeight="1" x14ac:dyDescent="0.25">
      <c r="B106" s="33" t="s">
        <v>47</v>
      </c>
      <c r="C106" s="33"/>
      <c r="D106" s="33"/>
      <c r="E106" s="33"/>
    </row>
    <row r="107" spans="2:28" ht="12" customHeight="1" x14ac:dyDescent="0.25"/>
    <row r="108" spans="2:28" s="36" customFormat="1" ht="13.5" customHeight="1" x14ac:dyDescent="0.2">
      <c r="B108" s="109" t="s">
        <v>48</v>
      </c>
      <c r="C108" s="109"/>
      <c r="D108" s="109"/>
      <c r="E108" s="109"/>
      <c r="F108" s="109">
        <v>1000</v>
      </c>
      <c r="G108" s="109">
        <v>2000</v>
      </c>
      <c r="H108" s="109">
        <v>3000</v>
      </c>
      <c r="I108" s="109">
        <v>4000</v>
      </c>
      <c r="J108" s="445">
        <v>5000</v>
      </c>
      <c r="K108" s="445"/>
      <c r="L108" s="445"/>
      <c r="M108" s="445">
        <v>6000</v>
      </c>
      <c r="N108" s="445"/>
      <c r="O108" s="446"/>
      <c r="P108" s="446"/>
      <c r="Q108" s="446">
        <v>9000</v>
      </c>
      <c r="R108" s="447"/>
      <c r="S108" s="447"/>
      <c r="T108" s="448"/>
      <c r="U108" s="108"/>
      <c r="V108" s="449" t="s">
        <v>28</v>
      </c>
      <c r="W108" s="450"/>
      <c r="X108" s="450"/>
      <c r="Y108" s="450"/>
    </row>
    <row r="109" spans="2:28" s="36" customFormat="1" ht="13.5" customHeight="1" x14ac:dyDescent="0.2">
      <c r="B109" s="37">
        <v>1</v>
      </c>
      <c r="C109" s="550" t="s">
        <v>301</v>
      </c>
      <c r="D109" s="37"/>
      <c r="E109" s="37"/>
      <c r="F109" s="113">
        <v>9106506</v>
      </c>
      <c r="G109" s="113">
        <v>1175571.3400000001</v>
      </c>
      <c r="H109" s="113">
        <v>274485.86</v>
      </c>
      <c r="I109" s="113">
        <v>0</v>
      </c>
      <c r="J109" s="435">
        <v>0</v>
      </c>
      <c r="K109" s="436"/>
      <c r="L109" s="437"/>
      <c r="M109" s="435">
        <v>0</v>
      </c>
      <c r="N109" s="436"/>
      <c r="O109" s="436"/>
      <c r="P109" s="436"/>
      <c r="Q109" s="435">
        <v>0</v>
      </c>
      <c r="R109" s="436"/>
      <c r="S109" s="436"/>
      <c r="T109" s="437"/>
      <c r="U109" s="112"/>
      <c r="V109" s="435">
        <f>+F109+G109+H109+I109+J109+M109+Q109</f>
        <v>10556563.199999999</v>
      </c>
      <c r="W109" s="436"/>
      <c r="X109" s="436"/>
      <c r="Y109" s="437"/>
      <c r="Z109" s="40"/>
      <c r="AA109" s="41"/>
      <c r="AB109" s="41"/>
    </row>
    <row r="110" spans="2:28" s="36" customFormat="1" ht="13.5" customHeight="1" x14ac:dyDescent="0.2">
      <c r="B110" s="42">
        <v>2</v>
      </c>
      <c r="C110" s="550" t="s">
        <v>302</v>
      </c>
      <c r="D110" s="42"/>
      <c r="E110" s="42"/>
      <c r="F110" s="113">
        <v>975892</v>
      </c>
      <c r="G110" s="113">
        <v>239761.61</v>
      </c>
      <c r="H110" s="113">
        <v>9885672.0700000003</v>
      </c>
      <c r="I110" s="113">
        <v>0</v>
      </c>
      <c r="J110" s="435">
        <v>6597</v>
      </c>
      <c r="K110" s="436"/>
      <c r="L110" s="437"/>
      <c r="M110" s="435">
        <v>0</v>
      </c>
      <c r="N110" s="436"/>
      <c r="O110" s="436"/>
      <c r="P110" s="436"/>
      <c r="Q110" s="435">
        <v>0</v>
      </c>
      <c r="R110" s="436"/>
      <c r="S110" s="436"/>
      <c r="T110" s="437"/>
      <c r="U110" s="112"/>
      <c r="V110" s="435">
        <f>+F110+G110+H110+I110+J110+M110+Q110</f>
        <v>11107922.68</v>
      </c>
      <c r="W110" s="436"/>
      <c r="X110" s="436"/>
      <c r="Y110" s="437"/>
      <c r="Z110" s="41"/>
      <c r="AA110" s="41"/>
      <c r="AB110" s="41"/>
    </row>
    <row r="111" spans="2:28" s="36" customFormat="1" ht="13.5" customHeight="1" x14ac:dyDescent="0.2">
      <c r="B111" s="42">
        <v>3</v>
      </c>
      <c r="C111" s="550" t="s">
        <v>303</v>
      </c>
      <c r="D111" s="42"/>
      <c r="E111" s="42"/>
      <c r="F111" s="111">
        <v>0</v>
      </c>
      <c r="G111" s="111">
        <v>5204.97</v>
      </c>
      <c r="H111" s="111">
        <v>9998.2800000000007</v>
      </c>
      <c r="I111" s="111">
        <v>0</v>
      </c>
      <c r="J111" s="435">
        <v>0</v>
      </c>
      <c r="K111" s="436"/>
      <c r="L111" s="437"/>
      <c r="M111" s="440">
        <v>0</v>
      </c>
      <c r="N111" s="441"/>
      <c r="O111" s="441"/>
      <c r="P111" s="441"/>
      <c r="Q111" s="435">
        <v>0</v>
      </c>
      <c r="R111" s="436"/>
      <c r="S111" s="436"/>
      <c r="T111" s="437"/>
      <c r="U111" s="110"/>
      <c r="V111" s="435">
        <f>+F111+G111+H111+I111+J111+M111+Q111</f>
        <v>15203.25</v>
      </c>
      <c r="W111" s="436"/>
      <c r="X111" s="436"/>
      <c r="Y111" s="437"/>
    </row>
    <row r="112" spans="2:28" s="36" customFormat="1" ht="13.5" customHeight="1" x14ac:dyDescent="0.2">
      <c r="B112" s="42">
        <v>4</v>
      </c>
      <c r="C112" s="550" t="s">
        <v>304</v>
      </c>
      <c r="D112" s="42"/>
      <c r="E112" s="42"/>
      <c r="F112" s="111">
        <v>391912</v>
      </c>
      <c r="G112" s="111">
        <v>36244.58</v>
      </c>
      <c r="H112" s="111">
        <v>9994.5499999999993</v>
      </c>
      <c r="I112" s="111">
        <v>1100503.47</v>
      </c>
      <c r="J112" s="435">
        <v>0</v>
      </c>
      <c r="K112" s="436"/>
      <c r="L112" s="437"/>
      <c r="M112" s="440">
        <v>0</v>
      </c>
      <c r="N112" s="441"/>
      <c r="O112" s="441"/>
      <c r="P112" s="441"/>
      <c r="Q112" s="435">
        <v>0</v>
      </c>
      <c r="R112" s="436"/>
      <c r="S112" s="436"/>
      <c r="T112" s="437"/>
      <c r="U112" s="110"/>
      <c r="V112" s="435">
        <f>+F112+G112+H112+I112+J112+M112+Q112</f>
        <v>1538654.6</v>
      </c>
      <c r="W112" s="436"/>
      <c r="X112" s="436"/>
      <c r="Y112" s="437"/>
    </row>
    <row r="113" spans="2:25" s="36" customFormat="1" ht="13.5" customHeight="1" x14ac:dyDescent="0.2">
      <c r="B113" s="42">
        <v>5</v>
      </c>
      <c r="C113" s="550" t="s">
        <v>305</v>
      </c>
      <c r="D113" s="42"/>
      <c r="E113" s="42"/>
      <c r="F113" s="111">
        <v>1248957</v>
      </c>
      <c r="G113" s="111">
        <v>577828.98</v>
      </c>
      <c r="H113" s="111">
        <v>5373768.1100000003</v>
      </c>
      <c r="I113" s="111">
        <v>0</v>
      </c>
      <c r="J113" s="435">
        <v>143949.56</v>
      </c>
      <c r="K113" s="436"/>
      <c r="L113" s="437"/>
      <c r="M113" s="440">
        <v>0</v>
      </c>
      <c r="N113" s="441"/>
      <c r="O113" s="441"/>
      <c r="P113" s="441"/>
      <c r="Q113" s="435">
        <v>0</v>
      </c>
      <c r="R113" s="436"/>
      <c r="S113" s="436"/>
      <c r="T113" s="437"/>
      <c r="U113" s="110"/>
      <c r="V113" s="440">
        <f>+F113+G113+H113+I113+J113+M113+Q113</f>
        <v>7344503.6499999994</v>
      </c>
      <c r="W113" s="441"/>
      <c r="X113" s="441"/>
      <c r="Y113" s="442"/>
    </row>
    <row r="114" spans="2:25" s="36" customFormat="1" ht="13.5" customHeight="1" x14ac:dyDescent="0.2">
      <c r="B114" s="42">
        <v>6</v>
      </c>
      <c r="C114" s="550" t="s">
        <v>306</v>
      </c>
      <c r="D114" s="42"/>
      <c r="E114" s="42"/>
      <c r="F114" s="164">
        <v>0</v>
      </c>
      <c r="G114" s="164">
        <v>1379</v>
      </c>
      <c r="H114" s="164">
        <v>24995</v>
      </c>
      <c r="I114" s="164">
        <v>0</v>
      </c>
      <c r="J114" s="435">
        <v>0</v>
      </c>
      <c r="K114" s="436"/>
      <c r="L114" s="437"/>
      <c r="M114" s="440">
        <v>0</v>
      </c>
      <c r="N114" s="441"/>
      <c r="O114" s="441"/>
      <c r="P114" s="441"/>
      <c r="Q114" s="435">
        <v>0</v>
      </c>
      <c r="R114" s="436"/>
      <c r="S114" s="436"/>
      <c r="T114" s="437"/>
      <c r="U114" s="108"/>
      <c r="V114" s="440">
        <f>+F114+G114+H114+I114+J114+M114+Q114</f>
        <v>26374</v>
      </c>
      <c r="W114" s="441"/>
      <c r="X114" s="441"/>
      <c r="Y114" s="442"/>
    </row>
    <row r="115" spans="2:25" s="36" customFormat="1" ht="13.5" customHeight="1" x14ac:dyDescent="0.2">
      <c r="B115" s="42">
        <v>7</v>
      </c>
      <c r="C115" s="550" t="s">
        <v>307</v>
      </c>
      <c r="D115" s="42"/>
      <c r="E115" s="42"/>
      <c r="F115" s="164">
        <v>0</v>
      </c>
      <c r="G115" s="163">
        <v>599.98</v>
      </c>
      <c r="H115" s="164">
        <v>9997.4</v>
      </c>
      <c r="I115" s="164">
        <v>0</v>
      </c>
      <c r="J115" s="435">
        <v>0</v>
      </c>
      <c r="K115" s="436"/>
      <c r="L115" s="437"/>
      <c r="M115" s="440">
        <v>0</v>
      </c>
      <c r="N115" s="441"/>
      <c r="O115" s="441"/>
      <c r="P115" s="441"/>
      <c r="Q115" s="435">
        <v>0</v>
      </c>
      <c r="R115" s="436"/>
      <c r="S115" s="436"/>
      <c r="T115" s="437"/>
      <c r="U115" s="162"/>
      <c r="V115" s="440">
        <f>+F115+G115+H115+I115+J115+M115+Q115</f>
        <v>10597.38</v>
      </c>
      <c r="W115" s="441"/>
      <c r="X115" s="441"/>
      <c r="Y115" s="442"/>
    </row>
    <row r="116" spans="2:25" s="36" customFormat="1" ht="13.5" customHeight="1" x14ac:dyDescent="0.2">
      <c r="B116" s="42">
        <v>8</v>
      </c>
      <c r="C116" s="550" t="s">
        <v>308</v>
      </c>
      <c r="D116" s="42"/>
      <c r="E116" s="42"/>
      <c r="F116" s="164">
        <v>0</v>
      </c>
      <c r="G116" s="164">
        <v>8102.81</v>
      </c>
      <c r="H116" s="164">
        <v>29954</v>
      </c>
      <c r="I116" s="164">
        <v>0</v>
      </c>
      <c r="J116" s="435">
        <v>0</v>
      </c>
      <c r="K116" s="436"/>
      <c r="L116" s="437"/>
      <c r="M116" s="440">
        <v>0</v>
      </c>
      <c r="N116" s="441"/>
      <c r="O116" s="441"/>
      <c r="P116" s="441"/>
      <c r="Q116" s="435">
        <v>0</v>
      </c>
      <c r="R116" s="436"/>
      <c r="S116" s="436"/>
      <c r="T116" s="437"/>
      <c r="U116" s="162"/>
      <c r="V116" s="440">
        <f>+F116+G116+H116+I116+J116+M116+Q116</f>
        <v>38056.81</v>
      </c>
      <c r="W116" s="441"/>
      <c r="X116" s="441"/>
      <c r="Y116" s="442"/>
    </row>
    <row r="117" spans="2:25" s="36" customFormat="1" ht="13.5" customHeight="1" x14ac:dyDescent="0.2">
      <c r="B117" s="42">
        <v>9</v>
      </c>
      <c r="C117" s="550" t="s">
        <v>309</v>
      </c>
      <c r="D117" s="42"/>
      <c r="E117" s="42"/>
      <c r="F117" s="164">
        <v>0</v>
      </c>
      <c r="G117" s="164">
        <v>21710.05</v>
      </c>
      <c r="H117" s="164">
        <v>34930.14</v>
      </c>
      <c r="I117" s="164">
        <v>0</v>
      </c>
      <c r="J117" s="435">
        <v>0</v>
      </c>
      <c r="K117" s="436"/>
      <c r="L117" s="437"/>
      <c r="M117" s="440">
        <v>0</v>
      </c>
      <c r="N117" s="441"/>
      <c r="O117" s="441"/>
      <c r="P117" s="441"/>
      <c r="Q117" s="435">
        <v>0</v>
      </c>
      <c r="R117" s="436"/>
      <c r="S117" s="436"/>
      <c r="T117" s="437"/>
      <c r="U117" s="162"/>
      <c r="V117" s="440">
        <f>+F117+G117+H117+I117+J117+M117+Q117</f>
        <v>56640.19</v>
      </c>
      <c r="W117" s="441"/>
      <c r="X117" s="441"/>
      <c r="Y117" s="442"/>
    </row>
    <row r="118" spans="2:25" s="36" customFormat="1" ht="13.5" customHeight="1" x14ac:dyDescent="0.2">
      <c r="B118" s="42">
        <v>10</v>
      </c>
      <c r="C118" s="550" t="s">
        <v>284</v>
      </c>
      <c r="D118" s="42"/>
      <c r="E118" s="42"/>
      <c r="F118" s="164">
        <v>2344646</v>
      </c>
      <c r="G118" s="164">
        <v>387825.83</v>
      </c>
      <c r="H118" s="164">
        <v>1908235.81</v>
      </c>
      <c r="I118" s="164">
        <v>3561691.92</v>
      </c>
      <c r="J118" s="435">
        <v>0</v>
      </c>
      <c r="K118" s="436"/>
      <c r="L118" s="437"/>
      <c r="M118" s="440">
        <v>0</v>
      </c>
      <c r="N118" s="441"/>
      <c r="O118" s="441"/>
      <c r="P118" s="441"/>
      <c r="Q118" s="435">
        <v>0</v>
      </c>
      <c r="R118" s="436"/>
      <c r="S118" s="436"/>
      <c r="T118" s="437"/>
      <c r="U118" s="162"/>
      <c r="V118" s="440">
        <f>+F118+G118+H118+I118+J118+M118+Q118</f>
        <v>8202399.5600000005</v>
      </c>
      <c r="W118" s="441"/>
      <c r="X118" s="441"/>
      <c r="Y118" s="442"/>
    </row>
    <row r="119" spans="2:25" s="36" customFormat="1" ht="13.5" customHeight="1" x14ac:dyDescent="0.2">
      <c r="B119" s="42">
        <v>11</v>
      </c>
      <c r="C119" s="550" t="s">
        <v>310</v>
      </c>
      <c r="D119" s="42"/>
      <c r="E119" s="42"/>
      <c r="F119" s="164">
        <v>0</v>
      </c>
      <c r="G119" s="164">
        <v>36954.800000000003</v>
      </c>
      <c r="H119" s="164">
        <v>14957.61</v>
      </c>
      <c r="I119" s="164">
        <v>0</v>
      </c>
      <c r="J119" s="435">
        <v>0</v>
      </c>
      <c r="K119" s="436"/>
      <c r="L119" s="437"/>
      <c r="M119" s="440">
        <v>0</v>
      </c>
      <c r="N119" s="441"/>
      <c r="O119" s="441"/>
      <c r="P119" s="441"/>
      <c r="Q119" s="435">
        <v>0</v>
      </c>
      <c r="R119" s="436"/>
      <c r="S119" s="436"/>
      <c r="T119" s="437"/>
      <c r="U119" s="162"/>
      <c r="V119" s="440">
        <f>+F119+G119+H119+I119+J119+M119+Q119</f>
        <v>51912.41</v>
      </c>
      <c r="W119" s="441"/>
      <c r="X119" s="441"/>
      <c r="Y119" s="442"/>
    </row>
    <row r="120" spans="2:25" s="36" customFormat="1" ht="13.5" customHeight="1" x14ac:dyDescent="0.2">
      <c r="B120" s="42">
        <v>12</v>
      </c>
      <c r="C120" s="550" t="s">
        <v>311</v>
      </c>
      <c r="D120" s="42"/>
      <c r="E120" s="42"/>
      <c r="F120" s="164">
        <v>4775748</v>
      </c>
      <c r="G120" s="164">
        <v>0</v>
      </c>
      <c r="H120" s="164">
        <v>0</v>
      </c>
      <c r="I120" s="164">
        <v>0</v>
      </c>
      <c r="J120" s="435">
        <v>0</v>
      </c>
      <c r="K120" s="436"/>
      <c r="L120" s="437"/>
      <c r="M120" s="440">
        <v>0</v>
      </c>
      <c r="N120" s="441"/>
      <c r="O120" s="441"/>
      <c r="P120" s="441"/>
      <c r="Q120" s="435">
        <v>0</v>
      </c>
      <c r="R120" s="436"/>
      <c r="S120" s="436"/>
      <c r="T120" s="437"/>
      <c r="U120" s="162"/>
      <c r="V120" s="440">
        <f>+F120+G120+H120+I120+J120+M120+Q120</f>
        <v>4775748</v>
      </c>
      <c r="W120" s="441"/>
      <c r="X120" s="441"/>
      <c r="Y120" s="442"/>
    </row>
    <row r="121" spans="2:25" s="36" customFormat="1" ht="13.5" customHeight="1" x14ac:dyDescent="0.2">
      <c r="B121" s="42">
        <v>13</v>
      </c>
      <c r="C121" s="550" t="s">
        <v>312</v>
      </c>
      <c r="D121" s="42"/>
      <c r="E121" s="42"/>
      <c r="F121" s="164">
        <v>658190</v>
      </c>
      <c r="G121" s="164">
        <v>7385.82</v>
      </c>
      <c r="H121" s="164">
        <v>20819</v>
      </c>
      <c r="I121" s="164">
        <v>0</v>
      </c>
      <c r="J121" s="435">
        <v>0</v>
      </c>
      <c r="K121" s="436"/>
      <c r="L121" s="437"/>
      <c r="M121" s="440">
        <v>0</v>
      </c>
      <c r="N121" s="441"/>
      <c r="O121" s="441"/>
      <c r="P121" s="441"/>
      <c r="Q121" s="435">
        <v>0</v>
      </c>
      <c r="R121" s="436"/>
      <c r="S121" s="436"/>
      <c r="T121" s="437"/>
      <c r="U121" s="162"/>
      <c r="V121" s="440">
        <f>+F121+G121+H121+I121+J121+M121+Q121</f>
        <v>686394.82</v>
      </c>
      <c r="W121" s="441"/>
      <c r="X121" s="441"/>
      <c r="Y121" s="442"/>
    </row>
    <row r="122" spans="2:25" s="36" customFormat="1" ht="13.5" customHeight="1" x14ac:dyDescent="0.2">
      <c r="B122" s="42">
        <v>14</v>
      </c>
      <c r="C122" s="550" t="s">
        <v>313</v>
      </c>
      <c r="D122" s="42"/>
      <c r="E122" s="42"/>
      <c r="F122" s="164">
        <v>171143</v>
      </c>
      <c r="G122" s="164">
        <v>9607.0499999999993</v>
      </c>
      <c r="H122" s="164">
        <v>0</v>
      </c>
      <c r="I122" s="164">
        <v>0</v>
      </c>
      <c r="J122" s="435">
        <v>0</v>
      </c>
      <c r="K122" s="436"/>
      <c r="L122" s="437"/>
      <c r="M122" s="440">
        <v>0</v>
      </c>
      <c r="N122" s="441"/>
      <c r="O122" s="441"/>
      <c r="P122" s="441"/>
      <c r="Q122" s="435">
        <v>0</v>
      </c>
      <c r="R122" s="436"/>
      <c r="S122" s="436"/>
      <c r="T122" s="437"/>
      <c r="U122" s="162"/>
      <c r="V122" s="440">
        <f>+F122+G122+H122+I122+J122+M122+Q122</f>
        <v>180750.05</v>
      </c>
      <c r="W122" s="441"/>
      <c r="X122" s="441"/>
      <c r="Y122" s="442"/>
    </row>
    <row r="123" spans="2:25" s="36" customFormat="1" ht="13.5" customHeight="1" x14ac:dyDescent="0.2">
      <c r="B123" s="42">
        <v>15</v>
      </c>
      <c r="C123" s="550" t="s">
        <v>314</v>
      </c>
      <c r="D123" s="42"/>
      <c r="E123" s="42"/>
      <c r="F123" s="164">
        <v>1106006</v>
      </c>
      <c r="G123" s="164">
        <v>44621.7</v>
      </c>
      <c r="H123" s="164">
        <v>509353.25</v>
      </c>
      <c r="I123" s="164">
        <v>0</v>
      </c>
      <c r="J123" s="435">
        <v>0</v>
      </c>
      <c r="K123" s="436"/>
      <c r="L123" s="437"/>
      <c r="M123" s="440">
        <v>0</v>
      </c>
      <c r="N123" s="441"/>
      <c r="O123" s="441"/>
      <c r="P123" s="441"/>
      <c r="Q123" s="435">
        <v>0</v>
      </c>
      <c r="R123" s="436"/>
      <c r="S123" s="436"/>
      <c r="T123" s="437"/>
      <c r="U123" s="162"/>
      <c r="V123" s="440">
        <f>+F123+G123+H123+I123+J123+M123+Q123</f>
        <v>1659980.95</v>
      </c>
      <c r="W123" s="441"/>
      <c r="X123" s="441"/>
      <c r="Y123" s="442"/>
    </row>
    <row r="124" spans="2:25" s="36" customFormat="1" ht="13.5" customHeight="1" x14ac:dyDescent="0.2">
      <c r="B124" s="42">
        <v>16</v>
      </c>
      <c r="C124" s="550" t="s">
        <v>315</v>
      </c>
      <c r="D124" s="42"/>
      <c r="E124" s="42"/>
      <c r="F124" s="164">
        <v>703488</v>
      </c>
      <c r="G124" s="164">
        <v>40232.85</v>
      </c>
      <c r="H124" s="164">
        <v>24685.66</v>
      </c>
      <c r="I124" s="164">
        <v>0</v>
      </c>
      <c r="J124" s="435">
        <v>0</v>
      </c>
      <c r="K124" s="436"/>
      <c r="L124" s="437"/>
      <c r="M124" s="440">
        <v>0</v>
      </c>
      <c r="N124" s="441"/>
      <c r="O124" s="441"/>
      <c r="P124" s="441"/>
      <c r="Q124" s="435">
        <v>0</v>
      </c>
      <c r="R124" s="436"/>
      <c r="S124" s="436"/>
      <c r="T124" s="437"/>
      <c r="U124" s="162"/>
      <c r="V124" s="440">
        <f>+F124+G124+H124+I124+J124+M124+Q124</f>
        <v>768406.51</v>
      </c>
      <c r="W124" s="441"/>
      <c r="X124" s="441"/>
      <c r="Y124" s="442"/>
    </row>
    <row r="125" spans="2:25" s="36" customFormat="1" ht="13.5" customHeight="1" x14ac:dyDescent="0.2">
      <c r="B125" s="42">
        <v>17</v>
      </c>
      <c r="C125" s="550" t="s">
        <v>316</v>
      </c>
      <c r="D125" s="42"/>
      <c r="E125" s="42"/>
      <c r="F125" s="164">
        <v>4110490</v>
      </c>
      <c r="G125" s="164">
        <v>949809.81</v>
      </c>
      <c r="H125" s="164">
        <v>198740.42</v>
      </c>
      <c r="I125" s="163">
        <v>0</v>
      </c>
      <c r="J125" s="435">
        <v>58533.77</v>
      </c>
      <c r="K125" s="436"/>
      <c r="L125" s="437"/>
      <c r="M125" s="440">
        <v>0</v>
      </c>
      <c r="N125" s="441"/>
      <c r="O125" s="441"/>
      <c r="P125" s="441"/>
      <c r="Q125" s="435">
        <v>0</v>
      </c>
      <c r="R125" s="436"/>
      <c r="S125" s="436"/>
      <c r="T125" s="437"/>
      <c r="U125" s="162"/>
      <c r="V125" s="440">
        <f>+F125+G125+H125+I125+J125+M125+Q125</f>
        <v>5317574</v>
      </c>
      <c r="W125" s="441"/>
      <c r="X125" s="441"/>
      <c r="Y125" s="442"/>
    </row>
    <row r="126" spans="2:25" s="36" customFormat="1" ht="13.5" customHeight="1" x14ac:dyDescent="0.2">
      <c r="B126" s="42">
        <v>18</v>
      </c>
      <c r="C126" s="550" t="s">
        <v>317</v>
      </c>
      <c r="D126" s="42"/>
      <c r="E126" s="42"/>
      <c r="F126" s="163"/>
      <c r="G126" s="163"/>
      <c r="H126" s="163"/>
      <c r="I126" s="163"/>
      <c r="J126" s="435"/>
      <c r="K126" s="436"/>
      <c r="L126" s="437"/>
      <c r="M126" s="440"/>
      <c r="N126" s="441"/>
      <c r="O126" s="441"/>
      <c r="P126" s="441"/>
      <c r="Q126" s="435"/>
      <c r="R126" s="436"/>
      <c r="S126" s="436"/>
      <c r="T126" s="437"/>
      <c r="U126" s="162"/>
      <c r="V126" s="446"/>
      <c r="W126" s="447"/>
      <c r="X126" s="447"/>
      <c r="Y126" s="448"/>
    </row>
    <row r="127" spans="2:25" s="36" customFormat="1" ht="13.5" customHeight="1" x14ac:dyDescent="0.2">
      <c r="B127" s="42">
        <v>19</v>
      </c>
      <c r="C127" s="550" t="s">
        <v>318</v>
      </c>
      <c r="D127" s="42"/>
      <c r="E127" s="42"/>
      <c r="F127" s="163"/>
      <c r="G127" s="163"/>
      <c r="H127" s="163"/>
      <c r="I127" s="163"/>
      <c r="J127" s="435"/>
      <c r="K127" s="436"/>
      <c r="L127" s="437"/>
      <c r="M127" s="440"/>
      <c r="N127" s="441"/>
      <c r="O127" s="441"/>
      <c r="P127" s="441"/>
      <c r="Q127" s="435"/>
      <c r="R127" s="436"/>
      <c r="S127" s="436"/>
      <c r="T127" s="437"/>
      <c r="U127" s="162"/>
      <c r="V127" s="446"/>
      <c r="W127" s="447"/>
      <c r="X127" s="447"/>
      <c r="Y127" s="448"/>
    </row>
    <row r="128" spans="2:25" s="36" customFormat="1" ht="13.5" customHeight="1" x14ac:dyDescent="0.2">
      <c r="B128" s="42">
        <v>20</v>
      </c>
      <c r="C128" s="550" t="s">
        <v>319</v>
      </c>
      <c r="D128" s="42"/>
      <c r="E128" s="42"/>
      <c r="F128" s="163"/>
      <c r="G128" s="163"/>
      <c r="H128" s="163"/>
      <c r="I128" s="163"/>
      <c r="J128" s="435"/>
      <c r="K128" s="436"/>
      <c r="L128" s="437"/>
      <c r="M128" s="440"/>
      <c r="N128" s="441"/>
      <c r="O128" s="441"/>
      <c r="P128" s="441"/>
      <c r="Q128" s="435"/>
      <c r="R128" s="436"/>
      <c r="S128" s="436"/>
      <c r="T128" s="437"/>
      <c r="U128" s="162"/>
      <c r="V128" s="446"/>
      <c r="W128" s="447"/>
      <c r="X128" s="447"/>
      <c r="Y128" s="448"/>
    </row>
    <row r="129" spans="2:25" s="36" customFormat="1" ht="13.5" customHeight="1" x14ac:dyDescent="0.2">
      <c r="B129" s="550">
        <v>21</v>
      </c>
      <c r="C129" s="550" t="s">
        <v>320</v>
      </c>
      <c r="D129" s="42"/>
      <c r="E129" s="42"/>
      <c r="F129" s="163"/>
      <c r="G129" s="163"/>
      <c r="H129" s="163"/>
      <c r="I129" s="163"/>
      <c r="J129" s="435"/>
      <c r="K129" s="436"/>
      <c r="L129" s="437"/>
      <c r="M129" s="440"/>
      <c r="N129" s="441"/>
      <c r="O129" s="441"/>
      <c r="P129" s="441"/>
      <c r="Q129" s="435"/>
      <c r="R129" s="436"/>
      <c r="S129" s="436"/>
      <c r="T129" s="437"/>
      <c r="U129" s="162"/>
      <c r="V129" s="446"/>
      <c r="W129" s="447"/>
      <c r="X129" s="447"/>
      <c r="Y129" s="448"/>
    </row>
    <row r="130" spans="2:25" s="36" customFormat="1" ht="13.5" customHeight="1" x14ac:dyDescent="0.2">
      <c r="B130" s="550">
        <v>22</v>
      </c>
      <c r="C130" s="550" t="s">
        <v>321</v>
      </c>
      <c r="D130" s="42"/>
      <c r="E130" s="42"/>
      <c r="F130" s="163"/>
      <c r="G130" s="163"/>
      <c r="H130" s="163"/>
      <c r="I130" s="163"/>
      <c r="J130" s="435"/>
      <c r="K130" s="436"/>
      <c r="L130" s="437"/>
      <c r="M130" s="440"/>
      <c r="N130" s="441"/>
      <c r="O130" s="441"/>
      <c r="P130" s="441"/>
      <c r="Q130" s="435"/>
      <c r="R130" s="436"/>
      <c r="S130" s="436"/>
      <c r="T130" s="437"/>
      <c r="U130" s="162"/>
      <c r="V130" s="446"/>
      <c r="W130" s="447"/>
      <c r="X130" s="447"/>
      <c r="Y130" s="448"/>
    </row>
    <row r="131" spans="2:25" s="36" customFormat="1" ht="13.5" customHeight="1" x14ac:dyDescent="0.2">
      <c r="B131" s="550">
        <v>23</v>
      </c>
      <c r="C131" s="550" t="s">
        <v>322</v>
      </c>
      <c r="D131" s="42"/>
      <c r="E131" s="42"/>
      <c r="F131" s="163"/>
      <c r="G131" s="163"/>
      <c r="H131" s="163"/>
      <c r="I131" s="163"/>
      <c r="J131" s="435"/>
      <c r="K131" s="436"/>
      <c r="L131" s="437"/>
      <c r="M131" s="440"/>
      <c r="N131" s="441"/>
      <c r="O131" s="441"/>
      <c r="P131" s="441"/>
      <c r="Q131" s="435"/>
      <c r="R131" s="436"/>
      <c r="S131" s="436"/>
      <c r="T131" s="437"/>
      <c r="U131" s="162"/>
      <c r="V131" s="446"/>
      <c r="W131" s="447"/>
      <c r="X131" s="447"/>
      <c r="Y131" s="448"/>
    </row>
    <row r="132" spans="2:25" s="36" customFormat="1" ht="13.5" customHeight="1" x14ac:dyDescent="0.2">
      <c r="B132" s="550">
        <v>24</v>
      </c>
      <c r="C132" s="550" t="s">
        <v>323</v>
      </c>
      <c r="D132" s="42"/>
      <c r="E132" s="42"/>
      <c r="F132" s="163"/>
      <c r="G132" s="163"/>
      <c r="H132" s="163"/>
      <c r="I132" s="163"/>
      <c r="J132" s="435"/>
      <c r="K132" s="436"/>
      <c r="L132" s="437"/>
      <c r="M132" s="440"/>
      <c r="N132" s="441"/>
      <c r="O132" s="441"/>
      <c r="P132" s="441"/>
      <c r="Q132" s="435"/>
      <c r="R132" s="436"/>
      <c r="S132" s="436"/>
      <c r="T132" s="437"/>
      <c r="U132" s="162"/>
      <c r="V132" s="446"/>
      <c r="W132" s="447"/>
      <c r="X132" s="447"/>
      <c r="Y132" s="448"/>
    </row>
    <row r="133" spans="2:25" s="36" customFormat="1" ht="13.5" customHeight="1" x14ac:dyDescent="0.2">
      <c r="B133" s="550">
        <v>25</v>
      </c>
      <c r="C133" s="550" t="s">
        <v>324</v>
      </c>
      <c r="D133" s="42"/>
      <c r="E133" s="42"/>
      <c r="F133" s="163"/>
      <c r="G133" s="163"/>
      <c r="H133" s="163"/>
      <c r="I133" s="163"/>
      <c r="J133" s="435"/>
      <c r="K133" s="436"/>
      <c r="L133" s="437"/>
      <c r="M133" s="440"/>
      <c r="N133" s="441"/>
      <c r="O133" s="441"/>
      <c r="P133" s="441"/>
      <c r="Q133" s="435"/>
      <c r="R133" s="436"/>
      <c r="S133" s="436"/>
      <c r="T133" s="437"/>
      <c r="U133" s="162"/>
      <c r="V133" s="446"/>
      <c r="W133" s="447"/>
      <c r="X133" s="447"/>
      <c r="Y133" s="448"/>
    </row>
    <row r="134" spans="2:25" s="36" customFormat="1" ht="13.5" customHeight="1" x14ac:dyDescent="0.2">
      <c r="B134" s="550">
        <v>26</v>
      </c>
      <c r="C134" s="550" t="s">
        <v>325</v>
      </c>
      <c r="D134" s="42"/>
      <c r="E134" s="42"/>
      <c r="F134" s="163"/>
      <c r="G134" s="163"/>
      <c r="H134" s="163"/>
      <c r="I134" s="163"/>
      <c r="J134" s="435"/>
      <c r="K134" s="436"/>
      <c r="L134" s="437"/>
      <c r="M134" s="440"/>
      <c r="N134" s="441"/>
      <c r="O134" s="441"/>
      <c r="P134" s="441"/>
      <c r="Q134" s="435"/>
      <c r="R134" s="436"/>
      <c r="S134" s="436"/>
      <c r="T134" s="437"/>
      <c r="U134" s="162"/>
      <c r="V134" s="446"/>
      <c r="W134" s="447"/>
      <c r="X134" s="447"/>
      <c r="Y134" s="448"/>
    </row>
    <row r="135" spans="2:25" s="36" customFormat="1" ht="13.5" customHeight="1" x14ac:dyDescent="0.2">
      <c r="B135" s="550">
        <v>27</v>
      </c>
      <c r="C135" s="550" t="s">
        <v>326</v>
      </c>
      <c r="D135" s="42"/>
      <c r="E135" s="42"/>
      <c r="F135" s="163"/>
      <c r="G135" s="163"/>
      <c r="H135" s="163"/>
      <c r="I135" s="163"/>
      <c r="J135" s="435"/>
      <c r="K135" s="436"/>
      <c r="L135" s="437"/>
      <c r="M135" s="440"/>
      <c r="N135" s="441"/>
      <c r="O135" s="441"/>
      <c r="P135" s="441"/>
      <c r="Q135" s="435"/>
      <c r="R135" s="436"/>
      <c r="S135" s="436"/>
      <c r="T135" s="437"/>
      <c r="U135" s="162"/>
      <c r="V135" s="446"/>
      <c r="W135" s="447"/>
      <c r="X135" s="447"/>
      <c r="Y135" s="448"/>
    </row>
    <row r="136" spans="2:25" s="36" customFormat="1" ht="13.5" customHeight="1" x14ac:dyDescent="0.2">
      <c r="B136" s="550">
        <v>28</v>
      </c>
      <c r="C136" s="550" t="s">
        <v>327</v>
      </c>
      <c r="D136" s="42"/>
      <c r="E136" s="42"/>
      <c r="F136" s="163"/>
      <c r="G136" s="163"/>
      <c r="H136" s="163"/>
      <c r="I136" s="163"/>
      <c r="J136" s="435"/>
      <c r="K136" s="436"/>
      <c r="L136" s="437"/>
      <c r="M136" s="440"/>
      <c r="N136" s="441"/>
      <c r="O136" s="441"/>
      <c r="P136" s="441"/>
      <c r="Q136" s="435"/>
      <c r="R136" s="436"/>
      <c r="S136" s="436"/>
      <c r="T136" s="437"/>
      <c r="U136" s="162"/>
      <c r="V136" s="446"/>
      <c r="W136" s="447"/>
      <c r="X136" s="447"/>
      <c r="Y136" s="448"/>
    </row>
    <row r="137" spans="2:25" s="36" customFormat="1" ht="13.5" customHeight="1" x14ac:dyDescent="0.2">
      <c r="B137" s="550">
        <v>29</v>
      </c>
      <c r="C137" s="550" t="s">
        <v>328</v>
      </c>
      <c r="D137" s="42"/>
      <c r="E137" s="42"/>
      <c r="F137" s="163"/>
      <c r="G137" s="163"/>
      <c r="H137" s="163"/>
      <c r="I137" s="163"/>
      <c r="J137" s="435"/>
      <c r="K137" s="436"/>
      <c r="L137" s="437"/>
      <c r="M137" s="440"/>
      <c r="N137" s="441"/>
      <c r="O137" s="441"/>
      <c r="P137" s="441"/>
      <c r="Q137" s="435"/>
      <c r="R137" s="436"/>
      <c r="S137" s="436"/>
      <c r="T137" s="437"/>
      <c r="U137" s="162"/>
      <c r="V137" s="446"/>
      <c r="W137" s="447"/>
      <c r="X137" s="447"/>
      <c r="Y137" s="448"/>
    </row>
    <row r="138" spans="2:25" s="36" customFormat="1" ht="13.5" customHeight="1" x14ac:dyDescent="0.2">
      <c r="B138" s="550">
        <v>30</v>
      </c>
      <c r="C138" s="550" t="s">
        <v>329</v>
      </c>
      <c r="D138" s="42"/>
      <c r="E138" s="42"/>
      <c r="F138" s="163"/>
      <c r="G138" s="163"/>
      <c r="H138" s="163"/>
      <c r="I138" s="163"/>
      <c r="J138" s="435"/>
      <c r="K138" s="436"/>
      <c r="L138" s="437"/>
      <c r="M138" s="440"/>
      <c r="N138" s="441"/>
      <c r="O138" s="441"/>
      <c r="P138" s="441"/>
      <c r="Q138" s="435"/>
      <c r="R138" s="436"/>
      <c r="S138" s="436"/>
      <c r="T138" s="437"/>
      <c r="U138" s="162"/>
      <c r="V138" s="446"/>
      <c r="W138" s="447"/>
      <c r="X138" s="447"/>
      <c r="Y138" s="448"/>
    </row>
    <row r="139" spans="2:25" s="36" customFormat="1" ht="13.5" customHeight="1" x14ac:dyDescent="0.2">
      <c r="B139" s="550"/>
      <c r="C139" s="550"/>
      <c r="D139" s="42"/>
      <c r="E139" s="42"/>
      <c r="F139" s="163"/>
      <c r="G139" s="163"/>
      <c r="H139" s="163"/>
      <c r="I139" s="163"/>
      <c r="J139" s="435"/>
      <c r="K139" s="436"/>
      <c r="L139" s="437"/>
      <c r="M139" s="440"/>
      <c r="N139" s="441"/>
      <c r="O139" s="441"/>
      <c r="P139" s="441"/>
      <c r="Q139" s="435"/>
      <c r="R139" s="436"/>
      <c r="S139" s="436"/>
      <c r="T139" s="437"/>
      <c r="U139" s="162"/>
      <c r="V139" s="446"/>
      <c r="W139" s="447"/>
      <c r="X139" s="447"/>
      <c r="Y139" s="448"/>
    </row>
    <row r="140" spans="2:25" s="36" customFormat="1" ht="13.5" customHeight="1" x14ac:dyDescent="0.2">
      <c r="B140" s="550"/>
      <c r="C140" s="550"/>
      <c r="D140" s="42"/>
      <c r="E140" s="42"/>
      <c r="F140" s="163"/>
      <c r="G140" s="163"/>
      <c r="H140" s="163"/>
      <c r="I140" s="163"/>
      <c r="J140" s="435"/>
      <c r="K140" s="436"/>
      <c r="L140" s="437"/>
      <c r="M140" s="440"/>
      <c r="N140" s="441"/>
      <c r="O140" s="441"/>
      <c r="P140" s="441"/>
      <c r="Q140" s="435"/>
      <c r="R140" s="436"/>
      <c r="S140" s="436"/>
      <c r="T140" s="437"/>
      <c r="U140" s="162"/>
      <c r="V140" s="446"/>
      <c r="W140" s="447"/>
      <c r="X140" s="447"/>
      <c r="Y140" s="448"/>
    </row>
    <row r="141" spans="2:25" s="36" customFormat="1" ht="13.5" customHeight="1" x14ac:dyDescent="0.2">
      <c r="B141" s="550"/>
      <c r="C141" s="550"/>
      <c r="D141" s="42"/>
      <c r="E141" s="42"/>
      <c r="F141" s="163"/>
      <c r="G141" s="163"/>
      <c r="H141" s="163"/>
      <c r="I141" s="163"/>
      <c r="J141" s="435"/>
      <c r="K141" s="436"/>
      <c r="L141" s="437"/>
      <c r="M141" s="440"/>
      <c r="N141" s="441"/>
      <c r="O141" s="441"/>
      <c r="P141" s="441"/>
      <c r="Q141" s="435"/>
      <c r="R141" s="436"/>
      <c r="S141" s="436"/>
      <c r="T141" s="437"/>
      <c r="U141" s="162"/>
      <c r="V141" s="446"/>
      <c r="W141" s="447"/>
      <c r="X141" s="447"/>
      <c r="Y141" s="448"/>
    </row>
    <row r="142" spans="2:25" s="36" customFormat="1" ht="13.5" customHeight="1" x14ac:dyDescent="0.2">
      <c r="B142" s="551" t="s">
        <v>28</v>
      </c>
      <c r="C142" s="551"/>
      <c r="D142" s="37"/>
      <c r="E142" s="37"/>
      <c r="F142" s="164">
        <f>SUM(F109:F141)</f>
        <v>25592978</v>
      </c>
      <c r="G142" s="164">
        <f t="shared" ref="G142:H142" si="1">SUM(G109:G141)</f>
        <v>3542841.18</v>
      </c>
      <c r="H142" s="164">
        <f t="shared" si="1"/>
        <v>18330587.160000004</v>
      </c>
      <c r="I142" s="164">
        <f t="shared" ref="I142" si="2">SUM(I109:I141)</f>
        <v>4662195.3899999997</v>
      </c>
      <c r="J142" s="440">
        <f>SUM(J109:L141)</f>
        <v>209080.33</v>
      </c>
      <c r="K142" s="441"/>
      <c r="L142" s="442"/>
      <c r="M142" s="440">
        <f>SUM(M109:P141)</f>
        <v>0</v>
      </c>
      <c r="N142" s="441"/>
      <c r="O142" s="441"/>
      <c r="P142" s="441"/>
      <c r="Q142" s="435">
        <f>SUM(Q109:T141)</f>
        <v>0</v>
      </c>
      <c r="R142" s="436"/>
      <c r="S142" s="436"/>
      <c r="T142" s="437"/>
      <c r="U142" s="108"/>
      <c r="V142" s="443">
        <f>SUM(V109:Y141)</f>
        <v>52337682.059999995</v>
      </c>
      <c r="W142" s="450"/>
      <c r="X142" s="450"/>
      <c r="Y142" s="450"/>
    </row>
    <row r="143" spans="2:25" s="36" customFormat="1" ht="13.5" customHeight="1" x14ac:dyDescent="0.2"/>
    <row r="144" spans="2:25" s="36" customFormat="1" ht="13.5" customHeight="1" x14ac:dyDescent="0.2">
      <c r="B144" s="36" t="s">
        <v>49</v>
      </c>
    </row>
    <row r="145" spans="2:7" s="36" customFormat="1" ht="13.5" customHeight="1" x14ac:dyDescent="0.2">
      <c r="B145" s="36" t="s">
        <v>50</v>
      </c>
    </row>
    <row r="160" spans="2:7" x14ac:dyDescent="0.25">
      <c r="E160" t="s">
        <v>88</v>
      </c>
      <c r="F160" t="s">
        <v>89</v>
      </c>
      <c r="G160" s="130" t="s">
        <v>90</v>
      </c>
    </row>
    <row r="161" spans="3:8" x14ac:dyDescent="0.25">
      <c r="C161" t="s">
        <v>87</v>
      </c>
      <c r="E161">
        <v>15</v>
      </c>
      <c r="F161">
        <f>+E161*7</f>
        <v>105</v>
      </c>
      <c r="G161">
        <f>+F161*54</f>
        <v>5670</v>
      </c>
      <c r="H161">
        <v>2016</v>
      </c>
    </row>
    <row r="162" spans="3:8" x14ac:dyDescent="0.25">
      <c r="E162">
        <v>13</v>
      </c>
      <c r="F162">
        <f>+E162*7</f>
        <v>91</v>
      </c>
      <c r="G162">
        <f>+F162*54</f>
        <v>4914</v>
      </c>
      <c r="H162">
        <v>2015</v>
      </c>
    </row>
  </sheetData>
  <mergeCells count="350">
    <mergeCell ref="V140:Y140"/>
    <mergeCell ref="V141:Y141"/>
    <mergeCell ref="V131:Y131"/>
    <mergeCell ref="V132:Y132"/>
    <mergeCell ref="V133:Y133"/>
    <mergeCell ref="V134:Y134"/>
    <mergeCell ref="V135:Y135"/>
    <mergeCell ref="V136:Y136"/>
    <mergeCell ref="V137:Y137"/>
    <mergeCell ref="V138:Y138"/>
    <mergeCell ref="V139:Y139"/>
    <mergeCell ref="Q135:T135"/>
    <mergeCell ref="Q136:T136"/>
    <mergeCell ref="Q137:T137"/>
    <mergeCell ref="Q138:T138"/>
    <mergeCell ref="Q139:T139"/>
    <mergeCell ref="Q140:T140"/>
    <mergeCell ref="Q141:T141"/>
    <mergeCell ref="V115:Y115"/>
    <mergeCell ref="V116:Y116"/>
    <mergeCell ref="V117:Y117"/>
    <mergeCell ref="V118:Y118"/>
    <mergeCell ref="V119:Y119"/>
    <mergeCell ref="V120:Y120"/>
    <mergeCell ref="V121:Y121"/>
    <mergeCell ref="V122:Y122"/>
    <mergeCell ref="V123:Y123"/>
    <mergeCell ref="V124:Y124"/>
    <mergeCell ref="V125:Y125"/>
    <mergeCell ref="V126:Y126"/>
    <mergeCell ref="V127:Y127"/>
    <mergeCell ref="V128:Y128"/>
    <mergeCell ref="V129:Y129"/>
    <mergeCell ref="V130:Y130"/>
    <mergeCell ref="M138:P138"/>
    <mergeCell ref="M139:P139"/>
    <mergeCell ref="M140:P140"/>
    <mergeCell ref="M141:P141"/>
    <mergeCell ref="Q115:T115"/>
    <mergeCell ref="Q116:T116"/>
    <mergeCell ref="Q117:T117"/>
    <mergeCell ref="Q118:T118"/>
    <mergeCell ref="Q119:T119"/>
    <mergeCell ref="Q120:T120"/>
    <mergeCell ref="Q121:T121"/>
    <mergeCell ref="Q122:T122"/>
    <mergeCell ref="Q123:T123"/>
    <mergeCell ref="Q124:T124"/>
    <mergeCell ref="Q125:T125"/>
    <mergeCell ref="Q126:T126"/>
    <mergeCell ref="Q127:T127"/>
    <mergeCell ref="Q128:T128"/>
    <mergeCell ref="Q129:T129"/>
    <mergeCell ref="Q130:T130"/>
    <mergeCell ref="Q131:T131"/>
    <mergeCell ref="Q132:T132"/>
    <mergeCell ref="Q133:T133"/>
    <mergeCell ref="Q134:T134"/>
    <mergeCell ref="J141:L141"/>
    <mergeCell ref="M115:P115"/>
    <mergeCell ref="M116:P116"/>
    <mergeCell ref="M117:P117"/>
    <mergeCell ref="M118:P118"/>
    <mergeCell ref="M119:P119"/>
    <mergeCell ref="M120:P120"/>
    <mergeCell ref="M121:P121"/>
    <mergeCell ref="M122:P122"/>
    <mergeCell ref="M123:P123"/>
    <mergeCell ref="M124:P124"/>
    <mergeCell ref="M125:P125"/>
    <mergeCell ref="M126:P126"/>
    <mergeCell ref="M127:P127"/>
    <mergeCell ref="M128:P128"/>
    <mergeCell ref="M129:P129"/>
    <mergeCell ref="M130:P130"/>
    <mergeCell ref="M131:P131"/>
    <mergeCell ref="M132:P132"/>
    <mergeCell ref="M133:P133"/>
    <mergeCell ref="M134:P134"/>
    <mergeCell ref="M135:P135"/>
    <mergeCell ref="M136:P136"/>
    <mergeCell ref="M137:P137"/>
    <mergeCell ref="J132:L132"/>
    <mergeCell ref="J133:L133"/>
    <mergeCell ref="J134:L134"/>
    <mergeCell ref="J135:L135"/>
    <mergeCell ref="J136:L136"/>
    <mergeCell ref="J137:L137"/>
    <mergeCell ref="J138:L138"/>
    <mergeCell ref="J139:L139"/>
    <mergeCell ref="J140:L140"/>
    <mergeCell ref="J123:L123"/>
    <mergeCell ref="J124:L124"/>
    <mergeCell ref="J125:L125"/>
    <mergeCell ref="J126:L126"/>
    <mergeCell ref="J127:L127"/>
    <mergeCell ref="J128:L128"/>
    <mergeCell ref="J129:L129"/>
    <mergeCell ref="J130:L130"/>
    <mergeCell ref="J131:L131"/>
    <mergeCell ref="Z46:Z47"/>
    <mergeCell ref="W87:Z87"/>
    <mergeCell ref="Q87:V87"/>
    <mergeCell ref="H87:P87"/>
    <mergeCell ref="W86:Z86"/>
    <mergeCell ref="Q86:V86"/>
    <mergeCell ref="H86:P86"/>
    <mergeCell ref="Q88:V88"/>
    <mergeCell ref="Q89:V89"/>
    <mergeCell ref="W88:Z88"/>
    <mergeCell ref="W89:Z89"/>
    <mergeCell ref="J114:L114"/>
    <mergeCell ref="M114:P114"/>
    <mergeCell ref="Q114:T114"/>
    <mergeCell ref="V114:Y114"/>
    <mergeCell ref="J142:L142"/>
    <mergeCell ref="M142:P142"/>
    <mergeCell ref="Q142:T142"/>
    <mergeCell ref="V142:Y142"/>
    <mergeCell ref="J112:L112"/>
    <mergeCell ref="M112:P112"/>
    <mergeCell ref="Q112:T112"/>
    <mergeCell ref="V112:Y112"/>
    <mergeCell ref="J113:L113"/>
    <mergeCell ref="M113:P113"/>
    <mergeCell ref="Q113:T113"/>
    <mergeCell ref="V113:Y113"/>
    <mergeCell ref="J115:L115"/>
    <mergeCell ref="J116:L116"/>
    <mergeCell ref="J117:L117"/>
    <mergeCell ref="J118:L118"/>
    <mergeCell ref="J119:L119"/>
    <mergeCell ref="J120:L120"/>
    <mergeCell ref="J121:L121"/>
    <mergeCell ref="J122:L122"/>
    <mergeCell ref="J110:L110"/>
    <mergeCell ref="M110:P110"/>
    <mergeCell ref="Q110:T110"/>
    <mergeCell ref="V110:Y110"/>
    <mergeCell ref="J111:L111"/>
    <mergeCell ref="M111:P111"/>
    <mergeCell ref="Q111:T111"/>
    <mergeCell ref="V111:Y111"/>
    <mergeCell ref="B104:Z104"/>
    <mergeCell ref="J108:L108"/>
    <mergeCell ref="M108:P108"/>
    <mergeCell ref="Q108:T108"/>
    <mergeCell ref="V108:Y108"/>
    <mergeCell ref="J109:L109"/>
    <mergeCell ref="M109:P109"/>
    <mergeCell ref="Q109:T109"/>
    <mergeCell ref="V109:Y109"/>
    <mergeCell ref="B99:Z99"/>
    <mergeCell ref="B100:B103"/>
    <mergeCell ref="G100:Z100"/>
    <mergeCell ref="G101:Z101"/>
    <mergeCell ref="F102:F103"/>
    <mergeCell ref="G102:Z103"/>
    <mergeCell ref="B97:G97"/>
    <mergeCell ref="I97:P97"/>
    <mergeCell ref="Q97:Z97"/>
    <mergeCell ref="B98:G98"/>
    <mergeCell ref="I98:P98"/>
    <mergeCell ref="Q98:Z98"/>
    <mergeCell ref="B95:G95"/>
    <mergeCell ref="I95:P95"/>
    <mergeCell ref="Q95:Z95"/>
    <mergeCell ref="B96:G96"/>
    <mergeCell ref="I96:P96"/>
    <mergeCell ref="Q96:Z96"/>
    <mergeCell ref="B92:Z92"/>
    <mergeCell ref="B93:G93"/>
    <mergeCell ref="I93:P93"/>
    <mergeCell ref="Q93:Z93"/>
    <mergeCell ref="B94:G94"/>
    <mergeCell ref="I94:P94"/>
    <mergeCell ref="Q94:Z94"/>
    <mergeCell ref="I91:P91"/>
    <mergeCell ref="Q91:V91"/>
    <mergeCell ref="W91:Z91"/>
    <mergeCell ref="H90:P90"/>
    <mergeCell ref="Q90:V90"/>
    <mergeCell ref="W90:Z90"/>
    <mergeCell ref="B81:Z81"/>
    <mergeCell ref="B82:G82"/>
    <mergeCell ref="H82:P82"/>
    <mergeCell ref="Q82:V82"/>
    <mergeCell ref="W82:Z82"/>
    <mergeCell ref="T63:V64"/>
    <mergeCell ref="W63:Y64"/>
    <mergeCell ref="Z63:Z64"/>
    <mergeCell ref="B83:G90"/>
    <mergeCell ref="H83:P83"/>
    <mergeCell ref="Q83:V83"/>
    <mergeCell ref="W83:Z83"/>
    <mergeCell ref="H84:P84"/>
    <mergeCell ref="Q84:V84"/>
    <mergeCell ref="W84:Z84"/>
    <mergeCell ref="H85:P85"/>
    <mergeCell ref="Q85:V85"/>
    <mergeCell ref="W85:Z85"/>
    <mergeCell ref="T61:V62"/>
    <mergeCell ref="W61:Y62"/>
    <mergeCell ref="Z61:Z62"/>
    <mergeCell ref="E62:E64"/>
    <mergeCell ref="H63:H64"/>
    <mergeCell ref="L63:M64"/>
    <mergeCell ref="N63:P64"/>
    <mergeCell ref="Q63:S64"/>
    <mergeCell ref="B80:Z80"/>
    <mergeCell ref="B60:C60"/>
    <mergeCell ref="J60:K60"/>
    <mergeCell ref="B61:C62"/>
    <mergeCell ref="F61:G64"/>
    <mergeCell ref="H61:H62"/>
    <mergeCell ref="I61:K62"/>
    <mergeCell ref="L61:M62"/>
    <mergeCell ref="N61:P62"/>
    <mergeCell ref="Q61:S62"/>
    <mergeCell ref="E58:E60"/>
    <mergeCell ref="J58:K58"/>
    <mergeCell ref="H59:H60"/>
    <mergeCell ref="J59:K59"/>
    <mergeCell ref="L59:M60"/>
    <mergeCell ref="N59:N60"/>
    <mergeCell ref="Q59:Q60"/>
    <mergeCell ref="T59:T60"/>
    <mergeCell ref="W59:W60"/>
    <mergeCell ref="B52:Z52"/>
    <mergeCell ref="B53:Z53"/>
    <mergeCell ref="B54:K54"/>
    <mergeCell ref="L54:M56"/>
    <mergeCell ref="N54:P55"/>
    <mergeCell ref="Q54:S55"/>
    <mergeCell ref="T54:V55"/>
    <mergeCell ref="B57:C58"/>
    <mergeCell ref="F57:G60"/>
    <mergeCell ref="H57:H58"/>
    <mergeCell ref="J57:K57"/>
    <mergeCell ref="L57:M58"/>
    <mergeCell ref="N57:N58"/>
    <mergeCell ref="W54:Y55"/>
    <mergeCell ref="Z54:Z56"/>
    <mergeCell ref="B55:C56"/>
    <mergeCell ref="D55:E56"/>
    <mergeCell ref="F55:G56"/>
    <mergeCell ref="H55:H56"/>
    <mergeCell ref="I55:K56"/>
    <mergeCell ref="Q57:Q58"/>
    <mergeCell ref="T57:T58"/>
    <mergeCell ref="W57:W58"/>
    <mergeCell ref="Z57:Z58"/>
    <mergeCell ref="Z48:Z49"/>
    <mergeCell ref="E49:E51"/>
    <mergeCell ref="H50:H51"/>
    <mergeCell ref="L50:M51"/>
    <mergeCell ref="N50:P51"/>
    <mergeCell ref="Q50:S51"/>
    <mergeCell ref="T50:V51"/>
    <mergeCell ref="W50:Y51"/>
    <mergeCell ref="Z50:Z51"/>
    <mergeCell ref="W46:W47"/>
    <mergeCell ref="B47:C47"/>
    <mergeCell ref="J47:K47"/>
    <mergeCell ref="B48:C49"/>
    <mergeCell ref="F48:G51"/>
    <mergeCell ref="H48:H49"/>
    <mergeCell ref="I48:K49"/>
    <mergeCell ref="L48:M49"/>
    <mergeCell ref="N48:P49"/>
    <mergeCell ref="Q48:S49"/>
    <mergeCell ref="T48:V49"/>
    <mergeCell ref="W48:Y49"/>
    <mergeCell ref="B44:C45"/>
    <mergeCell ref="F44:G47"/>
    <mergeCell ref="H44:H45"/>
    <mergeCell ref="J44:K44"/>
    <mergeCell ref="L44:M45"/>
    <mergeCell ref="N44:N45"/>
    <mergeCell ref="Z41:Z43"/>
    <mergeCell ref="B42:C43"/>
    <mergeCell ref="D42:E43"/>
    <mergeCell ref="F42:G43"/>
    <mergeCell ref="H42:H43"/>
    <mergeCell ref="I42:K43"/>
    <mergeCell ref="Q44:Q45"/>
    <mergeCell ref="T44:T45"/>
    <mergeCell ref="W44:W45"/>
    <mergeCell ref="Z44:Z45"/>
    <mergeCell ref="E45:E47"/>
    <mergeCell ref="J45:K45"/>
    <mergeCell ref="H46:H47"/>
    <mergeCell ref="J46:K46"/>
    <mergeCell ref="L46:M47"/>
    <mergeCell ref="N46:N47"/>
    <mergeCell ref="Q46:Q47"/>
    <mergeCell ref="T46:T47"/>
    <mergeCell ref="B36:Z36"/>
    <mergeCell ref="B37:B39"/>
    <mergeCell ref="C37:Z39"/>
    <mergeCell ref="B40:Z40"/>
    <mergeCell ref="B41:K41"/>
    <mergeCell ref="L41:M43"/>
    <mergeCell ref="N41:P42"/>
    <mergeCell ref="Q41:S42"/>
    <mergeCell ref="T41:V42"/>
    <mergeCell ref="W41:Y42"/>
    <mergeCell ref="B30:F30"/>
    <mergeCell ref="I30:K30"/>
    <mergeCell ref="L30:Z30"/>
    <mergeCell ref="B31:Z31"/>
    <mergeCell ref="B32:Z32"/>
    <mergeCell ref="B33:B35"/>
    <mergeCell ref="C33:Z35"/>
    <mergeCell ref="B26:F26"/>
    <mergeCell ref="J26:K26"/>
    <mergeCell ref="L26:N26"/>
    <mergeCell ref="P26:S26"/>
    <mergeCell ref="B27:Z27"/>
    <mergeCell ref="B28:F28"/>
    <mergeCell ref="G28:Z28"/>
    <mergeCell ref="B1:Z1"/>
    <mergeCell ref="B2:Z2"/>
    <mergeCell ref="B3:Z3"/>
    <mergeCell ref="B22:Z22"/>
    <mergeCell ref="B23:F23"/>
    <mergeCell ref="G23:Z23"/>
    <mergeCell ref="B24:F24"/>
    <mergeCell ref="G24:Z24"/>
    <mergeCell ref="B25:F25"/>
    <mergeCell ref="G25:Z25"/>
    <mergeCell ref="B13:B16"/>
    <mergeCell ref="F13:Z16"/>
    <mergeCell ref="B17:B18"/>
    <mergeCell ref="F17:Z18"/>
    <mergeCell ref="F19:Z19"/>
    <mergeCell ref="B20:B21"/>
    <mergeCell ref="F20:I21"/>
    <mergeCell ref="J20:P21"/>
    <mergeCell ref="Q20:Z21"/>
    <mergeCell ref="AB3:AC5"/>
    <mergeCell ref="AD3:AE5"/>
    <mergeCell ref="B4:Z4"/>
    <mergeCell ref="B5:Z5"/>
    <mergeCell ref="B6:Z6"/>
    <mergeCell ref="B7:Z7"/>
    <mergeCell ref="B8:Z8"/>
    <mergeCell ref="B9:Z9"/>
    <mergeCell ref="B10:B12"/>
    <mergeCell ref="F10:Z12"/>
  </mergeCells>
  <hyperlinks>
    <hyperlink ref="AD3:AE5" location="requerimiento!A16" display="Inicio"/>
    <hyperlink ref="AB3:AC5" location="glosario!A1" display="Glosario"/>
  </hyperlinks>
  <pageMargins left="0.7" right="0.7" top="0.75" bottom="0.75" header="0.3" footer="0.3"/>
  <pageSetup scale="5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R200"/>
  <sheetViews>
    <sheetView showGridLines="0" topLeftCell="A133" zoomScale="70" zoomScaleNormal="70" zoomScalePageLayoutView="70" workbookViewId="0">
      <selection activeCell="C37" sqref="C37:Z39"/>
    </sheetView>
  </sheetViews>
  <sheetFormatPr baseColWidth="10" defaultColWidth="9.140625" defaultRowHeight="15" x14ac:dyDescent="0.25"/>
  <cols>
    <col min="2" max="2" width="13" customWidth="1"/>
    <col min="3" max="3" width="26.28515625" customWidth="1"/>
    <col min="4" max="4" width="5.7109375" customWidth="1"/>
    <col min="5" max="5" width="25.7109375" customWidth="1"/>
    <col min="6" max="6" width="11.42578125" customWidth="1"/>
    <col min="7" max="7" width="12.5703125" customWidth="1"/>
    <col min="8" max="8" width="18.28515625" customWidth="1"/>
    <col min="9" max="9" width="12" customWidth="1"/>
    <col min="10" max="10" width="7.28515625" customWidth="1"/>
    <col min="11" max="11" width="5.42578125" customWidth="1"/>
    <col min="12" max="12" width="6.140625" customWidth="1"/>
    <col min="13" max="13" width="6.5703125" customWidth="1"/>
    <col min="14" max="14" width="11.5703125" customWidth="1"/>
    <col min="15" max="15" width="4.85546875" customWidth="1"/>
    <col min="16" max="16" width="9.28515625" customWidth="1"/>
    <col min="17" max="17" width="9.7109375" customWidth="1"/>
    <col min="18" max="18" width="5.5703125" customWidth="1"/>
    <col min="19" max="19" width="10.140625" customWidth="1"/>
    <col min="20" max="20" width="11.140625" customWidth="1"/>
    <col min="21" max="21" width="6.42578125" customWidth="1"/>
    <col min="22" max="22" width="10.28515625" customWidth="1"/>
    <col min="23" max="23" width="11.140625" customWidth="1"/>
    <col min="24" max="24" width="6.85546875" customWidth="1"/>
    <col min="25" max="25" width="10" customWidth="1"/>
    <col min="26" max="26" width="15" customWidth="1"/>
    <col min="27" max="27" width="4" customWidth="1"/>
    <col min="28" max="31" width="6.85546875" customWidth="1"/>
  </cols>
  <sheetData>
    <row r="1" spans="2:44" x14ac:dyDescent="0.25">
      <c r="B1" s="196"/>
      <c r="C1" s="197"/>
      <c r="D1" s="197"/>
      <c r="E1" s="197"/>
      <c r="F1" s="197"/>
      <c r="G1" s="197"/>
      <c r="H1" s="197"/>
      <c r="I1" s="197"/>
      <c r="J1" s="197"/>
      <c r="K1" s="197"/>
      <c r="L1" s="197"/>
      <c r="M1" s="197"/>
      <c r="N1" s="197"/>
      <c r="O1" s="197"/>
      <c r="P1" s="197"/>
      <c r="Q1" s="197"/>
      <c r="R1" s="197"/>
      <c r="S1" s="197"/>
      <c r="T1" s="197"/>
      <c r="U1" s="197"/>
      <c r="V1" s="197"/>
      <c r="W1" s="197"/>
      <c r="X1" s="197"/>
      <c r="Y1" s="197"/>
      <c r="Z1" s="198"/>
      <c r="AB1" s="159"/>
      <c r="AC1" s="159"/>
      <c r="AD1" s="159"/>
      <c r="AE1" s="159"/>
      <c r="AF1" s="159"/>
    </row>
    <row r="2" spans="2:44" ht="23.25" x14ac:dyDescent="0.35">
      <c r="B2" s="199" t="s">
        <v>51</v>
      </c>
      <c r="C2" s="200"/>
      <c r="D2" s="200"/>
      <c r="E2" s="200"/>
      <c r="F2" s="200"/>
      <c r="G2" s="200"/>
      <c r="H2" s="200"/>
      <c r="I2" s="200"/>
      <c r="J2" s="200"/>
      <c r="K2" s="200"/>
      <c r="L2" s="200"/>
      <c r="M2" s="200"/>
      <c r="N2" s="200"/>
      <c r="O2" s="200"/>
      <c r="P2" s="200"/>
      <c r="Q2" s="200"/>
      <c r="R2" s="200"/>
      <c r="S2" s="200"/>
      <c r="T2" s="200"/>
      <c r="U2" s="200"/>
      <c r="V2" s="200"/>
      <c r="W2" s="200"/>
      <c r="X2" s="200"/>
      <c r="Y2" s="200"/>
      <c r="Z2" s="201"/>
      <c r="AB2" s="159"/>
      <c r="AC2" s="159"/>
      <c r="AD2" s="159"/>
      <c r="AE2" s="159"/>
      <c r="AF2" s="159"/>
    </row>
    <row r="3" spans="2:44" ht="20.25" x14ac:dyDescent="0.3">
      <c r="B3" s="202" t="s">
        <v>52</v>
      </c>
      <c r="C3" s="203"/>
      <c r="D3" s="203"/>
      <c r="E3" s="203"/>
      <c r="F3" s="203"/>
      <c r="G3" s="203"/>
      <c r="H3" s="203"/>
      <c r="I3" s="203"/>
      <c r="J3" s="203"/>
      <c r="K3" s="203"/>
      <c r="L3" s="203"/>
      <c r="M3" s="203"/>
      <c r="N3" s="203"/>
      <c r="O3" s="203"/>
      <c r="P3" s="203"/>
      <c r="Q3" s="203"/>
      <c r="R3" s="203"/>
      <c r="S3" s="203"/>
      <c r="T3" s="203"/>
      <c r="U3" s="203"/>
      <c r="V3" s="203"/>
      <c r="W3" s="203"/>
      <c r="X3" s="203"/>
      <c r="Y3" s="203"/>
      <c r="Z3" s="204"/>
      <c r="AB3" s="172"/>
      <c r="AC3" s="172"/>
      <c r="AD3" s="172"/>
      <c r="AE3" s="172"/>
      <c r="AF3" s="160"/>
    </row>
    <row r="4" spans="2:44" ht="20.25" customHeight="1" x14ac:dyDescent="0.25">
      <c r="B4" s="174" t="s">
        <v>53</v>
      </c>
      <c r="C4" s="175"/>
      <c r="D4" s="175"/>
      <c r="E4" s="175"/>
      <c r="F4" s="175"/>
      <c r="G4" s="175"/>
      <c r="H4" s="175"/>
      <c r="I4" s="175"/>
      <c r="J4" s="175"/>
      <c r="K4" s="175"/>
      <c r="L4" s="175"/>
      <c r="M4" s="175"/>
      <c r="N4" s="175"/>
      <c r="O4" s="175"/>
      <c r="P4" s="175"/>
      <c r="Q4" s="175"/>
      <c r="R4" s="175"/>
      <c r="S4" s="175"/>
      <c r="T4" s="175"/>
      <c r="U4" s="175"/>
      <c r="V4" s="175"/>
      <c r="W4" s="175"/>
      <c r="X4" s="175"/>
      <c r="Y4" s="175"/>
      <c r="Z4" s="176"/>
      <c r="AB4" s="172"/>
      <c r="AC4" s="172"/>
      <c r="AD4" s="172"/>
      <c r="AE4" s="172"/>
      <c r="AF4" s="160"/>
    </row>
    <row r="5" spans="2:44" ht="18" x14ac:dyDescent="0.25">
      <c r="B5" s="174" t="s">
        <v>54</v>
      </c>
      <c r="C5" s="175"/>
      <c r="D5" s="175"/>
      <c r="E5" s="175"/>
      <c r="F5" s="175"/>
      <c r="G5" s="175"/>
      <c r="H5" s="175"/>
      <c r="I5" s="175"/>
      <c r="J5" s="175"/>
      <c r="K5" s="175"/>
      <c r="L5" s="175"/>
      <c r="M5" s="175"/>
      <c r="N5" s="175"/>
      <c r="O5" s="175"/>
      <c r="P5" s="175"/>
      <c r="Q5" s="175"/>
      <c r="R5" s="175"/>
      <c r="S5" s="175"/>
      <c r="T5" s="175"/>
      <c r="U5" s="175"/>
      <c r="V5" s="175"/>
      <c r="W5" s="175"/>
      <c r="X5" s="175"/>
      <c r="Y5" s="175"/>
      <c r="Z5" s="176"/>
      <c r="AB5" s="172"/>
      <c r="AC5" s="172"/>
      <c r="AD5" s="172"/>
      <c r="AE5" s="172"/>
      <c r="AF5" s="160"/>
    </row>
    <row r="6" spans="2:44" ht="15" customHeight="1" x14ac:dyDescent="0.25">
      <c r="B6" s="177"/>
      <c r="C6" s="178"/>
      <c r="D6" s="178"/>
      <c r="E6" s="178"/>
      <c r="F6" s="179"/>
      <c r="G6" s="179"/>
      <c r="H6" s="179"/>
      <c r="I6" s="179"/>
      <c r="J6" s="179"/>
      <c r="K6" s="179"/>
      <c r="L6" s="179"/>
      <c r="M6" s="179"/>
      <c r="N6" s="179"/>
      <c r="O6" s="179"/>
      <c r="P6" s="179"/>
      <c r="Q6" s="179"/>
      <c r="R6" s="179"/>
      <c r="S6" s="179"/>
      <c r="T6" s="179"/>
      <c r="U6" s="179"/>
      <c r="V6" s="179"/>
      <c r="W6" s="179"/>
      <c r="X6" s="179"/>
      <c r="Y6" s="179"/>
      <c r="Z6" s="180"/>
    </row>
    <row r="7" spans="2:44" ht="15" customHeight="1" x14ac:dyDescent="0.25">
      <c r="B7" s="181"/>
      <c r="C7" s="179"/>
      <c r="D7" s="179"/>
      <c r="E7" s="179"/>
      <c r="F7" s="179"/>
      <c r="G7" s="179"/>
      <c r="H7" s="179"/>
      <c r="I7" s="179"/>
      <c r="J7" s="179"/>
      <c r="K7" s="179"/>
      <c r="L7" s="179"/>
      <c r="M7" s="179"/>
      <c r="N7" s="179"/>
      <c r="O7" s="179"/>
      <c r="P7" s="179"/>
      <c r="Q7" s="179"/>
      <c r="R7" s="179"/>
      <c r="S7" s="179"/>
      <c r="T7" s="179"/>
      <c r="U7" s="179"/>
      <c r="V7" s="179"/>
      <c r="W7" s="179"/>
      <c r="X7" s="179"/>
      <c r="Y7" s="179"/>
      <c r="Z7" s="180"/>
    </row>
    <row r="8" spans="2:44" ht="6.75" customHeight="1" x14ac:dyDescent="0.25">
      <c r="B8" s="181"/>
      <c r="C8" s="179"/>
      <c r="D8" s="179"/>
      <c r="E8" s="179"/>
      <c r="F8" s="179"/>
      <c r="G8" s="179"/>
      <c r="H8" s="179"/>
      <c r="I8" s="179"/>
      <c r="J8" s="179"/>
      <c r="K8" s="179"/>
      <c r="L8" s="179"/>
      <c r="M8" s="179"/>
      <c r="N8" s="179"/>
      <c r="O8" s="179"/>
      <c r="P8" s="179"/>
      <c r="Q8" s="179"/>
      <c r="R8" s="179"/>
      <c r="S8" s="179"/>
      <c r="T8" s="179"/>
      <c r="U8" s="179"/>
      <c r="V8" s="179"/>
      <c r="W8" s="179"/>
      <c r="X8" s="179"/>
      <c r="Y8" s="179"/>
      <c r="Z8" s="180"/>
    </row>
    <row r="9" spans="2:44" x14ac:dyDescent="0.25">
      <c r="B9" s="182"/>
      <c r="C9" s="183"/>
      <c r="D9" s="183"/>
      <c r="E9" s="183"/>
      <c r="F9" s="183"/>
      <c r="G9" s="183"/>
      <c r="H9" s="183"/>
      <c r="I9" s="183"/>
      <c r="J9" s="183"/>
      <c r="K9" s="183"/>
      <c r="L9" s="183"/>
      <c r="M9" s="183"/>
      <c r="N9" s="183"/>
      <c r="O9" s="183"/>
      <c r="P9" s="183"/>
      <c r="Q9" s="183"/>
      <c r="R9" s="183"/>
      <c r="S9" s="183"/>
      <c r="T9" s="183"/>
      <c r="U9" s="183"/>
      <c r="V9" s="183"/>
      <c r="W9" s="183"/>
      <c r="X9" s="183"/>
      <c r="Y9" s="183"/>
      <c r="Z9" s="184"/>
    </row>
    <row r="10" spans="2:44" s="2" customFormat="1" ht="12" customHeight="1" x14ac:dyDescent="0.25">
      <c r="B10" s="185" t="s">
        <v>2</v>
      </c>
      <c r="C10" s="46"/>
      <c r="D10" s="46"/>
      <c r="E10" s="46"/>
      <c r="F10" s="187" t="s">
        <v>55</v>
      </c>
      <c r="G10" s="188"/>
      <c r="H10" s="188"/>
      <c r="I10" s="188"/>
      <c r="J10" s="188"/>
      <c r="K10" s="188"/>
      <c r="L10" s="188"/>
      <c r="M10" s="188"/>
      <c r="N10" s="188"/>
      <c r="O10" s="188"/>
      <c r="P10" s="188"/>
      <c r="Q10" s="188"/>
      <c r="R10" s="188"/>
      <c r="S10" s="188"/>
      <c r="T10" s="188"/>
      <c r="U10" s="188"/>
      <c r="V10" s="188"/>
      <c r="W10" s="188"/>
      <c r="X10" s="188"/>
      <c r="Y10" s="188"/>
      <c r="Z10" s="189"/>
    </row>
    <row r="11" spans="2:44" s="2" customFormat="1" ht="12" customHeight="1" x14ac:dyDescent="0.25">
      <c r="B11" s="186"/>
      <c r="C11" s="47"/>
      <c r="D11" s="47"/>
      <c r="E11" s="47"/>
      <c r="F11" s="190"/>
      <c r="G11" s="191"/>
      <c r="H11" s="191"/>
      <c r="I11" s="191"/>
      <c r="J11" s="191"/>
      <c r="K11" s="191"/>
      <c r="L11" s="191"/>
      <c r="M11" s="191"/>
      <c r="N11" s="191"/>
      <c r="O11" s="191"/>
      <c r="P11" s="191"/>
      <c r="Q11" s="191"/>
      <c r="R11" s="191"/>
      <c r="S11" s="191"/>
      <c r="T11" s="191"/>
      <c r="U11" s="191"/>
      <c r="V11" s="191"/>
      <c r="W11" s="191"/>
      <c r="X11" s="191"/>
      <c r="Y11" s="191"/>
      <c r="Z11" s="192"/>
      <c r="AA11" s="3"/>
      <c r="AB11" s="3"/>
      <c r="AC11" s="3"/>
      <c r="AD11" s="3"/>
      <c r="AE11" s="3"/>
      <c r="AF11" s="3"/>
      <c r="AG11" s="3"/>
      <c r="AH11" s="3"/>
      <c r="AI11" s="3"/>
      <c r="AJ11" s="3"/>
      <c r="AK11" s="3"/>
      <c r="AL11" s="3"/>
      <c r="AM11" s="3"/>
      <c r="AN11" s="3"/>
      <c r="AO11" s="3"/>
      <c r="AP11" s="3"/>
      <c r="AQ11" s="3"/>
      <c r="AR11" s="3"/>
    </row>
    <row r="12" spans="2:44" s="2" customFormat="1" ht="12" customHeight="1" x14ac:dyDescent="0.25">
      <c r="B12" s="186"/>
      <c r="C12" s="48"/>
      <c r="D12" s="48"/>
      <c r="E12" s="48"/>
      <c r="F12" s="193"/>
      <c r="G12" s="194"/>
      <c r="H12" s="194"/>
      <c r="I12" s="194"/>
      <c r="J12" s="194"/>
      <c r="K12" s="194"/>
      <c r="L12" s="194"/>
      <c r="M12" s="194"/>
      <c r="N12" s="194"/>
      <c r="O12" s="194"/>
      <c r="P12" s="194"/>
      <c r="Q12" s="194"/>
      <c r="R12" s="194"/>
      <c r="S12" s="194"/>
      <c r="T12" s="194"/>
      <c r="U12" s="194"/>
      <c r="V12" s="194"/>
      <c r="W12" s="194"/>
      <c r="X12" s="194"/>
      <c r="Y12" s="194"/>
      <c r="Z12" s="195"/>
      <c r="AA12" s="3"/>
      <c r="AB12" s="3"/>
      <c r="AC12" s="3"/>
      <c r="AD12" s="3"/>
      <c r="AE12" s="3"/>
      <c r="AF12" s="3"/>
      <c r="AG12" s="3"/>
      <c r="AH12" s="3"/>
      <c r="AI12" s="3"/>
      <c r="AJ12" s="3"/>
      <c r="AK12" s="3"/>
      <c r="AL12" s="3"/>
      <c r="AM12" s="3"/>
      <c r="AN12" s="3"/>
      <c r="AO12" s="3"/>
      <c r="AP12" s="3"/>
      <c r="AQ12" s="3"/>
      <c r="AR12" s="3"/>
    </row>
    <row r="13" spans="2:44" s="2" customFormat="1" ht="12" customHeight="1" x14ac:dyDescent="0.25">
      <c r="B13" s="221" t="s">
        <v>3</v>
      </c>
      <c r="C13" s="49"/>
      <c r="D13" s="49"/>
      <c r="E13" s="49"/>
      <c r="F13" s="480" t="s">
        <v>110</v>
      </c>
      <c r="G13" s="481"/>
      <c r="H13" s="481"/>
      <c r="I13" s="481"/>
      <c r="J13" s="481"/>
      <c r="K13" s="481"/>
      <c r="L13" s="481"/>
      <c r="M13" s="481"/>
      <c r="N13" s="481"/>
      <c r="O13" s="481"/>
      <c r="P13" s="481"/>
      <c r="Q13" s="481"/>
      <c r="R13" s="481"/>
      <c r="S13" s="481"/>
      <c r="T13" s="481"/>
      <c r="U13" s="481"/>
      <c r="V13" s="481"/>
      <c r="W13" s="481"/>
      <c r="X13" s="481"/>
      <c r="Y13" s="481"/>
      <c r="Z13" s="481"/>
      <c r="AA13" s="4"/>
      <c r="AB13" s="5"/>
      <c r="AC13" s="5"/>
      <c r="AD13" s="5"/>
      <c r="AE13" s="5"/>
      <c r="AF13" s="5"/>
      <c r="AG13" s="5"/>
      <c r="AH13" s="5"/>
      <c r="AI13" s="5"/>
      <c r="AJ13" s="5"/>
      <c r="AK13" s="5"/>
      <c r="AL13" s="5"/>
      <c r="AM13" s="5"/>
      <c r="AN13" s="5"/>
      <c r="AO13" s="5"/>
      <c r="AP13" s="5"/>
      <c r="AQ13" s="5"/>
      <c r="AR13" s="3"/>
    </row>
    <row r="14" spans="2:44" s="2" customFormat="1" ht="12" customHeight="1" x14ac:dyDescent="0.25">
      <c r="B14" s="222"/>
      <c r="C14" s="50"/>
      <c r="D14" s="50"/>
      <c r="E14" s="50"/>
      <c r="F14" s="481"/>
      <c r="G14" s="481"/>
      <c r="H14" s="481"/>
      <c r="I14" s="481"/>
      <c r="J14" s="481"/>
      <c r="K14" s="481"/>
      <c r="L14" s="481"/>
      <c r="M14" s="481"/>
      <c r="N14" s="481"/>
      <c r="O14" s="481"/>
      <c r="P14" s="481"/>
      <c r="Q14" s="481"/>
      <c r="R14" s="481"/>
      <c r="S14" s="481"/>
      <c r="T14" s="481"/>
      <c r="U14" s="481"/>
      <c r="V14" s="481"/>
      <c r="W14" s="481"/>
      <c r="X14" s="481"/>
      <c r="Y14" s="481"/>
      <c r="Z14" s="481"/>
      <c r="AA14" s="5"/>
      <c r="AB14" s="5"/>
      <c r="AC14" s="5"/>
      <c r="AD14" s="5"/>
      <c r="AE14" s="5"/>
      <c r="AF14" s="5"/>
      <c r="AG14" s="5"/>
      <c r="AH14" s="5"/>
      <c r="AI14" s="5"/>
      <c r="AJ14" s="5"/>
      <c r="AK14" s="5"/>
      <c r="AL14" s="5"/>
      <c r="AM14" s="5"/>
      <c r="AN14" s="5"/>
      <c r="AO14" s="5"/>
      <c r="AP14" s="5"/>
      <c r="AQ14" s="5"/>
      <c r="AR14" s="3"/>
    </row>
    <row r="15" spans="2:44" s="2" customFormat="1" ht="12" customHeight="1" x14ac:dyDescent="0.25">
      <c r="B15" s="222"/>
      <c r="C15" s="50"/>
      <c r="D15" s="50"/>
      <c r="E15" s="50"/>
      <c r="F15" s="481"/>
      <c r="G15" s="481"/>
      <c r="H15" s="481"/>
      <c r="I15" s="481"/>
      <c r="J15" s="481"/>
      <c r="K15" s="481"/>
      <c r="L15" s="481"/>
      <c r="M15" s="481"/>
      <c r="N15" s="481"/>
      <c r="O15" s="481"/>
      <c r="P15" s="481"/>
      <c r="Q15" s="481"/>
      <c r="R15" s="481"/>
      <c r="S15" s="481"/>
      <c r="T15" s="481"/>
      <c r="U15" s="481"/>
      <c r="V15" s="481"/>
      <c r="W15" s="481"/>
      <c r="X15" s="481"/>
      <c r="Y15" s="481"/>
      <c r="Z15" s="481"/>
      <c r="AA15" s="5"/>
      <c r="AB15" s="5"/>
      <c r="AC15" s="5"/>
      <c r="AD15" s="5"/>
      <c r="AE15" s="5"/>
      <c r="AF15" s="5"/>
      <c r="AG15" s="5"/>
      <c r="AH15" s="5"/>
      <c r="AI15" s="5"/>
      <c r="AJ15" s="5"/>
      <c r="AK15" s="5"/>
      <c r="AL15" s="5"/>
      <c r="AM15" s="5"/>
      <c r="AN15" s="5"/>
      <c r="AO15" s="5"/>
      <c r="AP15" s="5"/>
      <c r="AQ15" s="5"/>
      <c r="AR15" s="3"/>
    </row>
    <row r="16" spans="2:44" s="2" customFormat="1" ht="12" customHeight="1" x14ac:dyDescent="0.25">
      <c r="B16" s="223"/>
      <c r="C16" s="51"/>
      <c r="D16" s="51"/>
      <c r="E16" s="51"/>
      <c r="F16" s="481"/>
      <c r="G16" s="481"/>
      <c r="H16" s="481"/>
      <c r="I16" s="481"/>
      <c r="J16" s="481"/>
      <c r="K16" s="481"/>
      <c r="L16" s="481"/>
      <c r="M16" s="481"/>
      <c r="N16" s="481"/>
      <c r="O16" s="481"/>
      <c r="P16" s="481"/>
      <c r="Q16" s="481"/>
      <c r="R16" s="481"/>
      <c r="S16" s="481"/>
      <c r="T16" s="481"/>
      <c r="U16" s="481"/>
      <c r="V16" s="481"/>
      <c r="W16" s="481"/>
      <c r="X16" s="481"/>
      <c r="Y16" s="481"/>
      <c r="Z16" s="481"/>
      <c r="AA16" s="5"/>
      <c r="AB16" s="5"/>
      <c r="AC16" s="5"/>
      <c r="AD16" s="5"/>
      <c r="AE16" s="5"/>
      <c r="AF16" s="5"/>
      <c r="AG16" s="5"/>
      <c r="AH16" s="5"/>
      <c r="AI16" s="5"/>
      <c r="AJ16" s="5"/>
      <c r="AK16" s="5"/>
      <c r="AL16" s="5"/>
      <c r="AM16" s="5"/>
      <c r="AN16" s="5"/>
      <c r="AO16" s="5"/>
      <c r="AP16" s="5"/>
      <c r="AQ16" s="5"/>
      <c r="AR16" s="3"/>
    </row>
    <row r="17" spans="2:44" s="2" customFormat="1" x14ac:dyDescent="0.25">
      <c r="B17" s="224" t="s">
        <v>4</v>
      </c>
      <c r="C17" s="65"/>
      <c r="D17" s="65"/>
      <c r="E17" s="65"/>
      <c r="F17" s="482" t="s">
        <v>56</v>
      </c>
      <c r="G17" s="483"/>
      <c r="H17" s="483"/>
      <c r="I17" s="483"/>
      <c r="J17" s="483"/>
      <c r="K17" s="483"/>
      <c r="L17" s="483"/>
      <c r="M17" s="483"/>
      <c r="N17" s="483"/>
      <c r="O17" s="483"/>
      <c r="P17" s="483"/>
      <c r="Q17" s="483"/>
      <c r="R17" s="483"/>
      <c r="S17" s="483"/>
      <c r="T17" s="483"/>
      <c r="U17" s="483"/>
      <c r="V17" s="483"/>
      <c r="W17" s="483"/>
      <c r="X17" s="483"/>
      <c r="Y17" s="483"/>
      <c r="Z17" s="484"/>
      <c r="AA17" s="3"/>
      <c r="AB17" s="3"/>
      <c r="AC17" s="3"/>
      <c r="AD17" s="3"/>
      <c r="AE17" s="3"/>
      <c r="AF17" s="3"/>
      <c r="AG17" s="3"/>
      <c r="AH17" s="3"/>
      <c r="AI17" s="3"/>
      <c r="AJ17" s="3"/>
      <c r="AK17" s="3"/>
      <c r="AL17" s="3"/>
      <c r="AM17" s="3"/>
      <c r="AN17" s="3"/>
      <c r="AO17" s="3"/>
      <c r="AP17" s="3"/>
      <c r="AQ17" s="3"/>
      <c r="AR17" s="3"/>
    </row>
    <row r="18" spans="2:44" s="2" customFormat="1" x14ac:dyDescent="0.25">
      <c r="B18" s="225"/>
      <c r="C18" s="53"/>
      <c r="D18" s="53"/>
      <c r="E18" s="53"/>
      <c r="F18" s="485"/>
      <c r="G18" s="486"/>
      <c r="H18" s="486"/>
      <c r="I18" s="486"/>
      <c r="J18" s="486"/>
      <c r="K18" s="486"/>
      <c r="L18" s="486"/>
      <c r="M18" s="486"/>
      <c r="N18" s="486"/>
      <c r="O18" s="486"/>
      <c r="P18" s="486"/>
      <c r="Q18" s="486"/>
      <c r="R18" s="486"/>
      <c r="S18" s="486"/>
      <c r="T18" s="486"/>
      <c r="U18" s="486"/>
      <c r="V18" s="486"/>
      <c r="W18" s="486"/>
      <c r="X18" s="486"/>
      <c r="Y18" s="486"/>
      <c r="Z18" s="487"/>
      <c r="AA18" s="3"/>
      <c r="AB18" s="3"/>
      <c r="AC18" s="3"/>
      <c r="AD18" s="3"/>
      <c r="AE18" s="3"/>
      <c r="AF18" s="3"/>
      <c r="AG18" s="3"/>
      <c r="AH18" s="3"/>
      <c r="AI18" s="3"/>
      <c r="AJ18" s="3"/>
      <c r="AK18" s="3"/>
      <c r="AL18" s="3"/>
      <c r="AM18" s="3"/>
      <c r="AN18" s="3"/>
      <c r="AO18" s="3"/>
      <c r="AP18" s="3"/>
      <c r="AQ18" s="3"/>
      <c r="AR18" s="3"/>
    </row>
    <row r="19" spans="2:44" s="2" customFormat="1" ht="31.5" customHeight="1" x14ac:dyDescent="0.25">
      <c r="B19" s="6" t="s">
        <v>5</v>
      </c>
      <c r="C19" s="54"/>
      <c r="D19" s="54"/>
      <c r="E19" s="54"/>
      <c r="F19" s="226" t="s">
        <v>56</v>
      </c>
      <c r="G19" s="209"/>
      <c r="H19" s="209"/>
      <c r="I19" s="209"/>
      <c r="J19" s="209"/>
      <c r="K19" s="209"/>
      <c r="L19" s="209"/>
      <c r="M19" s="209"/>
      <c r="N19" s="209"/>
      <c r="O19" s="209"/>
      <c r="P19" s="209"/>
      <c r="Q19" s="209"/>
      <c r="R19" s="209"/>
      <c r="S19" s="209"/>
      <c r="T19" s="209"/>
      <c r="U19" s="209"/>
      <c r="V19" s="209"/>
      <c r="W19" s="209"/>
      <c r="X19" s="209"/>
      <c r="Y19" s="209"/>
      <c r="Z19" s="210"/>
      <c r="AA19" s="3"/>
      <c r="AB19" s="3"/>
      <c r="AC19" s="3"/>
      <c r="AD19" s="3"/>
      <c r="AE19" s="3"/>
      <c r="AF19" s="3"/>
      <c r="AG19" s="3"/>
      <c r="AH19" s="3"/>
      <c r="AI19" s="3"/>
      <c r="AJ19" s="3"/>
      <c r="AK19" s="3"/>
      <c r="AL19" s="3"/>
      <c r="AM19" s="3"/>
      <c r="AN19" s="3"/>
      <c r="AO19" s="3"/>
      <c r="AP19" s="3"/>
      <c r="AQ19" s="3"/>
      <c r="AR19" s="3"/>
    </row>
    <row r="20" spans="2:44" s="2" customFormat="1" x14ac:dyDescent="0.25">
      <c r="B20" s="185" t="s">
        <v>6</v>
      </c>
      <c r="C20" s="46"/>
      <c r="D20" s="46"/>
      <c r="E20" s="46"/>
      <c r="F20" s="227">
        <v>0</v>
      </c>
      <c r="G20" s="228"/>
      <c r="H20" s="228"/>
      <c r="I20" s="229"/>
      <c r="J20" s="233" t="s">
        <v>7</v>
      </c>
      <c r="K20" s="234"/>
      <c r="L20" s="234"/>
      <c r="M20" s="234"/>
      <c r="N20" s="234"/>
      <c r="O20" s="234"/>
      <c r="P20" s="235"/>
      <c r="Q20" s="239">
        <f>44833000+7750177+2000000+5489707.45+1814640</f>
        <v>61887524.450000003</v>
      </c>
      <c r="R20" s="240"/>
      <c r="S20" s="240"/>
      <c r="T20" s="240"/>
      <c r="U20" s="240"/>
      <c r="V20" s="240"/>
      <c r="W20" s="240"/>
      <c r="X20" s="240"/>
      <c r="Y20" s="240"/>
      <c r="Z20" s="241"/>
    </row>
    <row r="21" spans="2:44" s="2" customFormat="1" x14ac:dyDescent="0.25">
      <c r="B21" s="185"/>
      <c r="C21" s="55"/>
      <c r="D21" s="55"/>
      <c r="E21" s="55"/>
      <c r="F21" s="230"/>
      <c r="G21" s="231"/>
      <c r="H21" s="231"/>
      <c r="I21" s="232"/>
      <c r="J21" s="236"/>
      <c r="K21" s="237"/>
      <c r="L21" s="237"/>
      <c r="M21" s="237"/>
      <c r="N21" s="237"/>
      <c r="O21" s="237"/>
      <c r="P21" s="238"/>
      <c r="Q21" s="242"/>
      <c r="R21" s="243"/>
      <c r="S21" s="243"/>
      <c r="T21" s="243"/>
      <c r="U21" s="243"/>
      <c r="V21" s="243"/>
      <c r="W21" s="243"/>
      <c r="X21" s="243"/>
      <c r="Y21" s="243"/>
      <c r="Z21" s="244"/>
    </row>
    <row r="22" spans="2:44" s="2" customFormat="1" x14ac:dyDescent="0.25">
      <c r="B22" s="205"/>
      <c r="C22" s="206"/>
      <c r="D22" s="206"/>
      <c r="E22" s="206"/>
      <c r="F22" s="206"/>
      <c r="G22" s="206"/>
      <c r="H22" s="206"/>
      <c r="I22" s="206"/>
      <c r="J22" s="206"/>
      <c r="K22" s="206"/>
      <c r="L22" s="206"/>
      <c r="M22" s="206"/>
      <c r="N22" s="206"/>
      <c r="O22" s="206"/>
      <c r="P22" s="206"/>
      <c r="Q22" s="206"/>
      <c r="R22" s="206"/>
      <c r="S22" s="206"/>
      <c r="T22" s="206"/>
      <c r="U22" s="206"/>
      <c r="V22" s="206"/>
      <c r="W22" s="206"/>
      <c r="X22" s="206"/>
      <c r="Y22" s="206"/>
      <c r="Z22" s="207"/>
    </row>
    <row r="23" spans="2:44" s="2" customFormat="1" x14ac:dyDescent="0.25">
      <c r="B23" s="208" t="s">
        <v>8</v>
      </c>
      <c r="C23" s="209"/>
      <c r="D23" s="209"/>
      <c r="E23" s="209"/>
      <c r="F23" s="210"/>
      <c r="G23" s="211" t="s">
        <v>129</v>
      </c>
      <c r="H23" s="212"/>
      <c r="I23" s="212"/>
      <c r="J23" s="212"/>
      <c r="K23" s="212"/>
      <c r="L23" s="212"/>
      <c r="M23" s="212"/>
      <c r="N23" s="212"/>
      <c r="O23" s="212"/>
      <c r="P23" s="212"/>
      <c r="Q23" s="212"/>
      <c r="R23" s="212"/>
      <c r="S23" s="212"/>
      <c r="T23" s="212"/>
      <c r="U23" s="212"/>
      <c r="V23" s="212"/>
      <c r="W23" s="212"/>
      <c r="X23" s="212"/>
      <c r="Y23" s="212"/>
      <c r="Z23" s="213"/>
    </row>
    <row r="24" spans="2:44" s="2" customFormat="1" x14ac:dyDescent="0.25">
      <c r="B24" s="214" t="s">
        <v>9</v>
      </c>
      <c r="C24" s="212"/>
      <c r="D24" s="212"/>
      <c r="E24" s="212"/>
      <c r="F24" s="213"/>
      <c r="G24" s="215" t="s">
        <v>128</v>
      </c>
      <c r="H24" s="216"/>
      <c r="I24" s="216"/>
      <c r="J24" s="216"/>
      <c r="K24" s="216"/>
      <c r="L24" s="216"/>
      <c r="M24" s="216"/>
      <c r="N24" s="216"/>
      <c r="O24" s="216"/>
      <c r="P24" s="216"/>
      <c r="Q24" s="216"/>
      <c r="R24" s="216"/>
      <c r="S24" s="216"/>
      <c r="T24" s="216"/>
      <c r="U24" s="216"/>
      <c r="V24" s="216"/>
      <c r="W24" s="216"/>
      <c r="X24" s="216"/>
      <c r="Y24" s="216"/>
      <c r="Z24" s="217"/>
    </row>
    <row r="25" spans="2:44" s="7" customFormat="1" x14ac:dyDescent="0.25">
      <c r="B25" s="218" t="s">
        <v>10</v>
      </c>
      <c r="C25" s="219"/>
      <c r="D25" s="219"/>
      <c r="E25" s="219"/>
      <c r="F25" s="220"/>
      <c r="G25" s="218" t="s">
        <v>11</v>
      </c>
      <c r="H25" s="219"/>
      <c r="I25" s="219"/>
      <c r="J25" s="219"/>
      <c r="K25" s="219"/>
      <c r="L25" s="219"/>
      <c r="M25" s="219"/>
      <c r="N25" s="219"/>
      <c r="O25" s="219"/>
      <c r="P25" s="219"/>
      <c r="Q25" s="219"/>
      <c r="R25" s="219"/>
      <c r="S25" s="219"/>
      <c r="T25" s="219"/>
      <c r="U25" s="219"/>
      <c r="V25" s="219"/>
      <c r="W25" s="219"/>
      <c r="X25" s="219"/>
      <c r="Y25" s="219"/>
      <c r="Z25" s="220"/>
    </row>
    <row r="26" spans="2:44" s="2" customFormat="1" x14ac:dyDescent="0.25">
      <c r="B26" s="218"/>
      <c r="C26" s="219"/>
      <c r="D26" s="219"/>
      <c r="E26" s="219"/>
      <c r="F26" s="220"/>
      <c r="G26" s="8" t="s">
        <v>12</v>
      </c>
      <c r="H26" s="64">
        <v>2</v>
      </c>
      <c r="I26" s="8" t="s">
        <v>13</v>
      </c>
      <c r="J26" s="266" t="s">
        <v>61</v>
      </c>
      <c r="K26" s="267"/>
      <c r="L26" s="268" t="s">
        <v>14</v>
      </c>
      <c r="M26" s="269"/>
      <c r="N26" s="270"/>
      <c r="O26" s="78"/>
      <c r="P26" s="266" t="s">
        <v>61</v>
      </c>
      <c r="Q26" s="271"/>
      <c r="R26" s="271"/>
      <c r="S26" s="267"/>
      <c r="T26" s="9"/>
      <c r="U26" s="10"/>
      <c r="V26" s="10"/>
      <c r="W26" s="10"/>
      <c r="X26" s="10"/>
      <c r="Y26" s="10"/>
      <c r="Z26" s="11"/>
    </row>
    <row r="27" spans="2:44" s="2" customFormat="1" x14ac:dyDescent="0.25">
      <c r="B27" s="272"/>
      <c r="C27" s="273"/>
      <c r="D27" s="273"/>
      <c r="E27" s="273"/>
      <c r="F27" s="273"/>
      <c r="G27" s="273"/>
      <c r="H27" s="273"/>
      <c r="I27" s="273"/>
      <c r="J27" s="273"/>
      <c r="K27" s="273"/>
      <c r="L27" s="273"/>
      <c r="M27" s="273"/>
      <c r="N27" s="273"/>
      <c r="O27" s="273"/>
      <c r="P27" s="273"/>
      <c r="Q27" s="273"/>
      <c r="R27" s="273"/>
      <c r="S27" s="273"/>
      <c r="T27" s="273"/>
      <c r="U27" s="273"/>
      <c r="V27" s="273"/>
      <c r="W27" s="273"/>
      <c r="X27" s="273"/>
      <c r="Y27" s="273"/>
      <c r="Z27" s="274"/>
    </row>
    <row r="28" spans="2:44" s="2" customFormat="1" x14ac:dyDescent="0.25">
      <c r="B28" s="208" t="s">
        <v>15</v>
      </c>
      <c r="C28" s="209"/>
      <c r="D28" s="209"/>
      <c r="E28" s="209"/>
      <c r="F28" s="210"/>
      <c r="G28" s="211" t="s">
        <v>67</v>
      </c>
      <c r="H28" s="212"/>
      <c r="I28" s="212"/>
      <c r="J28" s="212"/>
      <c r="K28" s="212"/>
      <c r="L28" s="212"/>
      <c r="M28" s="212"/>
      <c r="N28" s="212"/>
      <c r="O28" s="212"/>
      <c r="P28" s="212"/>
      <c r="Q28" s="212"/>
      <c r="R28" s="212"/>
      <c r="S28" s="212"/>
      <c r="T28" s="212"/>
      <c r="U28" s="212"/>
      <c r="V28" s="212"/>
      <c r="W28" s="212"/>
      <c r="X28" s="212"/>
      <c r="Y28" s="212"/>
      <c r="Z28" s="213"/>
    </row>
    <row r="29" spans="2:44" s="2" customFormat="1" x14ac:dyDescent="0.25">
      <c r="B29" s="12"/>
      <c r="C29" s="13"/>
      <c r="D29" s="13"/>
      <c r="E29" s="13"/>
      <c r="F29" s="13"/>
      <c r="G29" s="13"/>
      <c r="H29" s="13"/>
      <c r="I29" s="13"/>
      <c r="J29" s="13"/>
      <c r="K29" s="13"/>
      <c r="L29" s="13"/>
      <c r="M29" s="13"/>
      <c r="N29" s="13"/>
      <c r="O29" s="13"/>
      <c r="P29" s="13"/>
      <c r="Q29" s="13"/>
      <c r="R29" s="13"/>
      <c r="S29" s="13"/>
      <c r="T29" s="13"/>
      <c r="U29" s="13"/>
      <c r="V29" s="13"/>
      <c r="W29" s="13"/>
      <c r="X29" s="13"/>
      <c r="Y29" s="13"/>
      <c r="Z29" s="14"/>
    </row>
    <row r="30" spans="2:44" s="2" customFormat="1" x14ac:dyDescent="0.25">
      <c r="B30" s="226" t="s">
        <v>16</v>
      </c>
      <c r="C30" s="245"/>
      <c r="D30" s="245"/>
      <c r="E30" s="245"/>
      <c r="F30" s="210"/>
      <c r="G30" s="15" t="s">
        <v>17</v>
      </c>
      <c r="H30" s="15" t="s">
        <v>68</v>
      </c>
      <c r="I30" s="211" t="s">
        <v>18</v>
      </c>
      <c r="J30" s="212"/>
      <c r="K30" s="213"/>
      <c r="L30" s="246" t="s">
        <v>19</v>
      </c>
      <c r="M30" s="247"/>
      <c r="N30" s="247"/>
      <c r="O30" s="247"/>
      <c r="P30" s="247"/>
      <c r="Q30" s="247"/>
      <c r="R30" s="247"/>
      <c r="S30" s="247"/>
      <c r="T30" s="247"/>
      <c r="U30" s="247"/>
      <c r="V30" s="247"/>
      <c r="W30" s="247"/>
      <c r="X30" s="247"/>
      <c r="Y30" s="247"/>
      <c r="Z30" s="248"/>
    </row>
    <row r="31" spans="2:44" s="2" customFormat="1" x14ac:dyDescent="0.25">
      <c r="B31" s="249"/>
      <c r="C31" s="250"/>
      <c r="D31" s="250"/>
      <c r="E31" s="250"/>
      <c r="F31" s="250"/>
      <c r="G31" s="250"/>
      <c r="H31" s="250"/>
      <c r="I31" s="250"/>
      <c r="J31" s="250"/>
      <c r="K31" s="250"/>
      <c r="L31" s="250"/>
      <c r="M31" s="250"/>
      <c r="N31" s="250"/>
      <c r="O31" s="250"/>
      <c r="P31" s="250"/>
      <c r="Q31" s="250"/>
      <c r="R31" s="250"/>
      <c r="S31" s="250"/>
      <c r="T31" s="250"/>
      <c r="U31" s="250"/>
      <c r="V31" s="250"/>
      <c r="W31" s="250"/>
      <c r="X31" s="250"/>
      <c r="Y31" s="250"/>
      <c r="Z31" s="251"/>
    </row>
    <row r="32" spans="2:44" s="2" customFormat="1" x14ac:dyDescent="0.25">
      <c r="B32" s="252" t="s">
        <v>20</v>
      </c>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4"/>
    </row>
    <row r="33" spans="2:27" x14ac:dyDescent="0.25">
      <c r="B33" s="255" t="s">
        <v>21</v>
      </c>
      <c r="C33" s="257" t="s">
        <v>111</v>
      </c>
      <c r="D33" s="258"/>
      <c r="E33" s="258"/>
      <c r="F33" s="258"/>
      <c r="G33" s="258"/>
      <c r="H33" s="258"/>
      <c r="I33" s="258"/>
      <c r="J33" s="258"/>
      <c r="K33" s="258"/>
      <c r="L33" s="258"/>
      <c r="M33" s="258"/>
      <c r="N33" s="258"/>
      <c r="O33" s="258"/>
      <c r="P33" s="258"/>
      <c r="Q33" s="258"/>
      <c r="R33" s="258"/>
      <c r="S33" s="258"/>
      <c r="T33" s="258"/>
      <c r="U33" s="258"/>
      <c r="V33" s="258"/>
      <c r="W33" s="258"/>
      <c r="X33" s="258"/>
      <c r="Y33" s="258"/>
      <c r="Z33" s="259"/>
    </row>
    <row r="34" spans="2:27" x14ac:dyDescent="0.25">
      <c r="B34" s="256"/>
      <c r="C34" s="260"/>
      <c r="D34" s="261"/>
      <c r="E34" s="261"/>
      <c r="F34" s="261"/>
      <c r="G34" s="261"/>
      <c r="H34" s="261"/>
      <c r="I34" s="261"/>
      <c r="J34" s="261"/>
      <c r="K34" s="261"/>
      <c r="L34" s="261"/>
      <c r="M34" s="261"/>
      <c r="N34" s="261"/>
      <c r="O34" s="261"/>
      <c r="P34" s="261"/>
      <c r="Q34" s="261"/>
      <c r="R34" s="261"/>
      <c r="S34" s="261"/>
      <c r="T34" s="261"/>
      <c r="U34" s="261"/>
      <c r="V34" s="261"/>
      <c r="W34" s="261"/>
      <c r="X34" s="261"/>
      <c r="Y34" s="261"/>
      <c r="Z34" s="262"/>
    </row>
    <row r="35" spans="2:27" ht="15" customHeight="1" x14ac:dyDescent="0.25">
      <c r="B35" s="256"/>
      <c r="C35" s="263"/>
      <c r="D35" s="264"/>
      <c r="E35" s="264"/>
      <c r="F35" s="264"/>
      <c r="G35" s="264"/>
      <c r="H35" s="264"/>
      <c r="I35" s="264"/>
      <c r="J35" s="264"/>
      <c r="K35" s="264"/>
      <c r="L35" s="264"/>
      <c r="M35" s="264"/>
      <c r="N35" s="264"/>
      <c r="O35" s="264"/>
      <c r="P35" s="264"/>
      <c r="Q35" s="264"/>
      <c r="R35" s="264"/>
      <c r="S35" s="264"/>
      <c r="T35" s="264"/>
      <c r="U35" s="264"/>
      <c r="V35" s="264"/>
      <c r="W35" s="264"/>
      <c r="X35" s="264"/>
      <c r="Y35" s="264"/>
      <c r="Z35" s="265"/>
    </row>
    <row r="36" spans="2:27" x14ac:dyDescent="0.25">
      <c r="B36" s="275"/>
      <c r="C36" s="276"/>
      <c r="D36" s="276"/>
      <c r="E36" s="276"/>
      <c r="F36" s="276"/>
      <c r="G36" s="276"/>
      <c r="H36" s="276"/>
      <c r="I36" s="276"/>
      <c r="J36" s="276"/>
      <c r="K36" s="276"/>
      <c r="L36" s="276"/>
      <c r="M36" s="276"/>
      <c r="N36" s="276"/>
      <c r="O36" s="276"/>
      <c r="P36" s="276"/>
      <c r="Q36" s="276"/>
      <c r="R36" s="276"/>
      <c r="S36" s="276"/>
      <c r="T36" s="276"/>
      <c r="U36" s="276"/>
      <c r="V36" s="276"/>
      <c r="W36" s="276"/>
      <c r="X36" s="276"/>
      <c r="Y36" s="276"/>
      <c r="Z36" s="277"/>
    </row>
    <row r="37" spans="2:27" x14ac:dyDescent="0.25">
      <c r="B37" s="278" t="s">
        <v>22</v>
      </c>
      <c r="C37" s="281" t="s">
        <v>69</v>
      </c>
      <c r="D37" s="282"/>
      <c r="E37" s="282"/>
      <c r="F37" s="282"/>
      <c r="G37" s="282"/>
      <c r="H37" s="282"/>
      <c r="I37" s="282"/>
      <c r="J37" s="282"/>
      <c r="K37" s="282"/>
      <c r="L37" s="282"/>
      <c r="M37" s="282"/>
      <c r="N37" s="282"/>
      <c r="O37" s="282"/>
      <c r="P37" s="282"/>
      <c r="Q37" s="282"/>
      <c r="R37" s="282"/>
      <c r="S37" s="282"/>
      <c r="T37" s="282"/>
      <c r="U37" s="282"/>
      <c r="V37" s="282"/>
      <c r="W37" s="282"/>
      <c r="X37" s="282"/>
      <c r="Y37" s="282"/>
      <c r="Z37" s="283"/>
    </row>
    <row r="38" spans="2:27" x14ac:dyDescent="0.25">
      <c r="B38" s="279"/>
      <c r="C38" s="284"/>
      <c r="D38" s="285"/>
      <c r="E38" s="285"/>
      <c r="F38" s="285"/>
      <c r="G38" s="285"/>
      <c r="H38" s="285"/>
      <c r="I38" s="285"/>
      <c r="J38" s="285"/>
      <c r="K38" s="285"/>
      <c r="L38" s="285"/>
      <c r="M38" s="285"/>
      <c r="N38" s="285"/>
      <c r="O38" s="285"/>
      <c r="P38" s="285"/>
      <c r="Q38" s="285"/>
      <c r="R38" s="285"/>
      <c r="S38" s="285"/>
      <c r="T38" s="285"/>
      <c r="U38" s="285"/>
      <c r="V38" s="285"/>
      <c r="W38" s="285"/>
      <c r="X38" s="285"/>
      <c r="Y38" s="285"/>
      <c r="Z38" s="286"/>
    </row>
    <row r="39" spans="2:27" ht="15" customHeight="1" x14ac:dyDescent="0.25">
      <c r="B39" s="280"/>
      <c r="C39" s="287"/>
      <c r="D39" s="288"/>
      <c r="E39" s="288"/>
      <c r="F39" s="288"/>
      <c r="G39" s="288"/>
      <c r="H39" s="288"/>
      <c r="I39" s="288"/>
      <c r="J39" s="288"/>
      <c r="K39" s="288"/>
      <c r="L39" s="288"/>
      <c r="M39" s="288"/>
      <c r="N39" s="288"/>
      <c r="O39" s="288"/>
      <c r="P39" s="288"/>
      <c r="Q39" s="288"/>
      <c r="R39" s="288"/>
      <c r="S39" s="288"/>
      <c r="T39" s="288"/>
      <c r="U39" s="288"/>
      <c r="V39" s="288"/>
      <c r="W39" s="288"/>
      <c r="X39" s="288"/>
      <c r="Y39" s="288"/>
      <c r="Z39" s="289"/>
    </row>
    <row r="40" spans="2:27" x14ac:dyDescent="0.25">
      <c r="B40" s="290"/>
      <c r="C40" s="291"/>
      <c r="D40" s="291"/>
      <c r="E40" s="291"/>
      <c r="F40" s="291"/>
      <c r="G40" s="291"/>
      <c r="H40" s="291"/>
      <c r="I40" s="291"/>
      <c r="J40" s="291"/>
      <c r="K40" s="291"/>
      <c r="L40" s="291"/>
      <c r="M40" s="291"/>
      <c r="N40" s="291"/>
      <c r="O40" s="291"/>
      <c r="P40" s="291"/>
      <c r="Q40" s="291"/>
      <c r="R40" s="291"/>
      <c r="S40" s="291"/>
      <c r="T40" s="291"/>
      <c r="U40" s="291"/>
      <c r="V40" s="291"/>
      <c r="W40" s="291"/>
      <c r="X40" s="291"/>
      <c r="Y40" s="291"/>
      <c r="Z40" s="292"/>
    </row>
    <row r="41" spans="2:27" ht="15" customHeight="1" x14ac:dyDescent="0.25">
      <c r="B41" s="293" t="s">
        <v>23</v>
      </c>
      <c r="C41" s="294"/>
      <c r="D41" s="295"/>
      <c r="E41" s="295"/>
      <c r="F41" s="295"/>
      <c r="G41" s="295"/>
      <c r="H41" s="295"/>
      <c r="I41" s="294"/>
      <c r="J41" s="294"/>
      <c r="K41" s="296"/>
      <c r="L41" s="281" t="s">
        <v>81</v>
      </c>
      <c r="M41" s="283"/>
      <c r="N41" s="281" t="s">
        <v>24</v>
      </c>
      <c r="O41" s="282"/>
      <c r="P41" s="283"/>
      <c r="Q41" s="281" t="s">
        <v>25</v>
      </c>
      <c r="R41" s="282"/>
      <c r="S41" s="283"/>
      <c r="T41" s="281" t="s">
        <v>26</v>
      </c>
      <c r="U41" s="282"/>
      <c r="V41" s="283"/>
      <c r="W41" s="281" t="s">
        <v>27</v>
      </c>
      <c r="X41" s="282"/>
      <c r="Y41" s="283"/>
      <c r="Z41" s="316" t="s">
        <v>28</v>
      </c>
    </row>
    <row r="42" spans="2:27" ht="38.25" customHeight="1" x14ac:dyDescent="0.25">
      <c r="B42" s="257" t="s">
        <v>29</v>
      </c>
      <c r="C42" s="259"/>
      <c r="D42" s="257" t="s">
        <v>59</v>
      </c>
      <c r="E42" s="259"/>
      <c r="F42" s="319" t="s">
        <v>30</v>
      </c>
      <c r="G42" s="320"/>
      <c r="H42" s="323" t="s">
        <v>76</v>
      </c>
      <c r="I42" s="281" t="s">
        <v>86</v>
      </c>
      <c r="J42" s="282"/>
      <c r="K42" s="283"/>
      <c r="L42" s="284"/>
      <c r="M42" s="286"/>
      <c r="N42" s="287"/>
      <c r="O42" s="288"/>
      <c r="P42" s="289"/>
      <c r="Q42" s="287"/>
      <c r="R42" s="288"/>
      <c r="S42" s="289"/>
      <c r="T42" s="287"/>
      <c r="U42" s="288"/>
      <c r="V42" s="289"/>
      <c r="W42" s="287"/>
      <c r="X42" s="288"/>
      <c r="Y42" s="289"/>
      <c r="Z42" s="317"/>
    </row>
    <row r="43" spans="2:27" ht="15.75" customHeight="1" x14ac:dyDescent="0.25">
      <c r="B43" s="263"/>
      <c r="C43" s="265"/>
      <c r="D43" s="263"/>
      <c r="E43" s="265"/>
      <c r="F43" s="321"/>
      <c r="G43" s="322"/>
      <c r="H43" s="324"/>
      <c r="I43" s="287"/>
      <c r="J43" s="288"/>
      <c r="K43" s="289"/>
      <c r="L43" s="287"/>
      <c r="M43" s="289"/>
      <c r="N43" s="80" t="s">
        <v>84</v>
      </c>
      <c r="O43" s="85" t="s">
        <v>83</v>
      </c>
      <c r="P43" s="81" t="s">
        <v>85</v>
      </c>
      <c r="Q43" s="80" t="s">
        <v>84</v>
      </c>
      <c r="R43" s="85" t="s">
        <v>83</v>
      </c>
      <c r="S43" s="81" t="s">
        <v>85</v>
      </c>
      <c r="T43" s="80" t="s">
        <v>84</v>
      </c>
      <c r="U43" s="85" t="s">
        <v>83</v>
      </c>
      <c r="V43" s="81" t="s">
        <v>85</v>
      </c>
      <c r="W43" s="80" t="s">
        <v>84</v>
      </c>
      <c r="X43" s="85" t="s">
        <v>83</v>
      </c>
      <c r="Y43" s="81" t="s">
        <v>85</v>
      </c>
      <c r="Z43" s="318"/>
    </row>
    <row r="44" spans="2:27" ht="15" customHeight="1" x14ac:dyDescent="0.25">
      <c r="B44" s="297" t="s">
        <v>65</v>
      </c>
      <c r="C44" s="298"/>
      <c r="D44" s="67" t="s">
        <v>64</v>
      </c>
      <c r="E44" s="69" t="s">
        <v>71</v>
      </c>
      <c r="F44" s="187" t="s">
        <v>75</v>
      </c>
      <c r="G44" s="301"/>
      <c r="H44" s="306" t="s">
        <v>77</v>
      </c>
      <c r="I44" s="77" t="s">
        <v>31</v>
      </c>
      <c r="J44" s="308">
        <f>+P44+S44+V44+Y44</f>
        <v>260</v>
      </c>
      <c r="K44" s="309"/>
      <c r="L44" s="310">
        <f>+((J44-J45)/J45)*100%</f>
        <v>0.3</v>
      </c>
      <c r="M44" s="311"/>
      <c r="N44" s="314">
        <f>+((P44-P45)/+P45)*100%</f>
        <v>0.3</v>
      </c>
      <c r="O44" s="86" t="s">
        <v>64</v>
      </c>
      <c r="P44" s="87">
        <v>130</v>
      </c>
      <c r="Q44" s="314">
        <f>+((S44-S45)/+S45)*100%</f>
        <v>0.3</v>
      </c>
      <c r="R44" s="86" t="s">
        <v>64</v>
      </c>
      <c r="S44" s="87">
        <v>130</v>
      </c>
      <c r="T44" s="325"/>
      <c r="U44" s="86" t="s">
        <v>64</v>
      </c>
      <c r="V44" s="87"/>
      <c r="W44" s="325"/>
      <c r="X44" s="86" t="s">
        <v>64</v>
      </c>
      <c r="Y44" s="87"/>
      <c r="Z44" s="327"/>
    </row>
    <row r="45" spans="2:27" ht="17.25" customHeight="1" x14ac:dyDescent="0.25">
      <c r="B45" s="299"/>
      <c r="C45" s="300"/>
      <c r="D45" s="57"/>
      <c r="E45" s="329" t="s">
        <v>70</v>
      </c>
      <c r="F45" s="302"/>
      <c r="G45" s="303"/>
      <c r="H45" s="307"/>
      <c r="I45" s="77" t="s">
        <v>82</v>
      </c>
      <c r="J45" s="308">
        <f t="shared" ref="J45" si="0">+P45+S45+V45+Y45</f>
        <v>200</v>
      </c>
      <c r="K45" s="309"/>
      <c r="L45" s="312"/>
      <c r="M45" s="313"/>
      <c r="N45" s="315"/>
      <c r="O45" s="86" t="s">
        <v>66</v>
      </c>
      <c r="P45" s="66">
        <v>100</v>
      </c>
      <c r="Q45" s="315"/>
      <c r="R45" s="86" t="s">
        <v>66</v>
      </c>
      <c r="S45" s="66">
        <v>100</v>
      </c>
      <c r="T45" s="326"/>
      <c r="U45" s="86" t="s">
        <v>66</v>
      </c>
      <c r="V45" s="66"/>
      <c r="W45" s="326"/>
      <c r="X45" s="86" t="s">
        <v>66</v>
      </c>
      <c r="Y45" s="66"/>
      <c r="Z45" s="328"/>
    </row>
    <row r="46" spans="2:27" ht="15" customHeight="1" x14ac:dyDescent="0.25">
      <c r="B46" s="71"/>
      <c r="C46" s="72"/>
      <c r="D46" s="57"/>
      <c r="E46" s="329"/>
      <c r="F46" s="302"/>
      <c r="G46" s="303"/>
      <c r="H46" s="331" t="s">
        <v>78</v>
      </c>
      <c r="I46" s="77" t="s">
        <v>31</v>
      </c>
      <c r="J46" s="308">
        <v>100</v>
      </c>
      <c r="K46" s="309"/>
      <c r="L46" s="310">
        <f>+((J46-J47)/J47)*100%</f>
        <v>0.53846153846153844</v>
      </c>
      <c r="M46" s="311"/>
      <c r="N46" s="314">
        <f>+((P46-P47)/+P47)*100%</f>
        <v>0.44444444444444442</v>
      </c>
      <c r="O46" s="86" t="s">
        <v>64</v>
      </c>
      <c r="P46" s="87">
        <v>13</v>
      </c>
      <c r="Q46" s="314">
        <f>+((S46-S47)/+S47)*100%</f>
        <v>0.33333333333333331</v>
      </c>
      <c r="R46" s="86" t="s">
        <v>64</v>
      </c>
      <c r="S46" s="87">
        <v>120</v>
      </c>
      <c r="T46" s="325"/>
      <c r="U46" s="86" t="s">
        <v>64</v>
      </c>
      <c r="V46" s="87"/>
      <c r="W46" s="325"/>
      <c r="X46" s="86" t="s">
        <v>64</v>
      </c>
      <c r="Y46" s="87"/>
      <c r="Z46" s="63"/>
    </row>
    <row r="47" spans="2:27" ht="15" customHeight="1" x14ac:dyDescent="0.25">
      <c r="B47" s="333" t="s">
        <v>60</v>
      </c>
      <c r="C47" s="334"/>
      <c r="D47" s="58"/>
      <c r="E47" s="330"/>
      <c r="F47" s="304"/>
      <c r="G47" s="305"/>
      <c r="H47" s="332"/>
      <c r="I47" s="77" t="s">
        <v>82</v>
      </c>
      <c r="J47" s="308">
        <v>65</v>
      </c>
      <c r="K47" s="309"/>
      <c r="L47" s="312"/>
      <c r="M47" s="313"/>
      <c r="N47" s="315"/>
      <c r="O47" s="86" t="s">
        <v>66</v>
      </c>
      <c r="P47" s="66">
        <v>9</v>
      </c>
      <c r="Q47" s="315"/>
      <c r="R47" s="86" t="s">
        <v>66</v>
      </c>
      <c r="S47" s="66">
        <v>90</v>
      </c>
      <c r="T47" s="326"/>
      <c r="U47" s="86" t="s">
        <v>66</v>
      </c>
      <c r="V47" s="66"/>
      <c r="W47" s="326"/>
      <c r="X47" s="86" t="s">
        <v>66</v>
      </c>
      <c r="Y47" s="66"/>
      <c r="Z47" s="63"/>
    </row>
    <row r="48" spans="2:27" ht="12" customHeight="1" x14ac:dyDescent="0.25">
      <c r="B48" s="335" t="s">
        <v>74</v>
      </c>
      <c r="C48" s="336"/>
      <c r="D48" s="68" t="s">
        <v>66</v>
      </c>
      <c r="E48" s="70" t="s">
        <v>72</v>
      </c>
      <c r="F48" s="187" t="s">
        <v>75</v>
      </c>
      <c r="G48" s="301"/>
      <c r="H48" s="331" t="s">
        <v>79</v>
      </c>
      <c r="I48" s="339"/>
      <c r="J48" s="340"/>
      <c r="K48" s="341"/>
      <c r="L48" s="345" t="s">
        <v>76</v>
      </c>
      <c r="M48" s="346"/>
      <c r="N48" s="349"/>
      <c r="O48" s="350"/>
      <c r="P48" s="351"/>
      <c r="Q48" s="355">
        <f>18287159.2+1412500.01+1389999.99+688750.01</f>
        <v>21778409.210000001</v>
      </c>
      <c r="R48" s="356"/>
      <c r="S48" s="357"/>
      <c r="T48" s="355"/>
      <c r="U48" s="356"/>
      <c r="V48" s="357"/>
      <c r="W48" s="355"/>
      <c r="X48" s="356"/>
      <c r="Y48" s="357"/>
      <c r="Z48" s="361">
        <f>+N48+Q48+T48+W48</f>
        <v>21778409.210000001</v>
      </c>
      <c r="AA48" s="16"/>
    </row>
    <row r="49" spans="2:27" ht="12" customHeight="1" x14ac:dyDescent="0.25">
      <c r="B49" s="337"/>
      <c r="C49" s="338"/>
      <c r="D49" s="57"/>
      <c r="E49" s="329" t="s">
        <v>73</v>
      </c>
      <c r="F49" s="302"/>
      <c r="G49" s="303"/>
      <c r="H49" s="332"/>
      <c r="I49" s="342"/>
      <c r="J49" s="343"/>
      <c r="K49" s="344"/>
      <c r="L49" s="347"/>
      <c r="M49" s="348"/>
      <c r="N49" s="352"/>
      <c r="O49" s="353"/>
      <c r="P49" s="354"/>
      <c r="Q49" s="358"/>
      <c r="R49" s="359"/>
      <c r="S49" s="360"/>
      <c r="T49" s="358"/>
      <c r="U49" s="359"/>
      <c r="V49" s="360"/>
      <c r="W49" s="358"/>
      <c r="X49" s="359"/>
      <c r="Y49" s="360"/>
      <c r="Z49" s="362"/>
      <c r="AA49" s="16"/>
    </row>
    <row r="50" spans="2:27" ht="12" customHeight="1" x14ac:dyDescent="0.25">
      <c r="B50" s="73"/>
      <c r="C50" s="74"/>
      <c r="D50" s="57"/>
      <c r="E50" s="329"/>
      <c r="F50" s="302"/>
      <c r="G50" s="303"/>
      <c r="H50" s="331" t="s">
        <v>80</v>
      </c>
      <c r="I50" s="93"/>
      <c r="J50" s="94"/>
      <c r="K50" s="95"/>
      <c r="L50" s="345"/>
      <c r="M50" s="346"/>
      <c r="N50" s="363"/>
      <c r="O50" s="364"/>
      <c r="P50" s="365"/>
      <c r="Q50" s="355">
        <f>5421734.37+1791051.26+1359078.68+705374.56</f>
        <v>9277238.870000001</v>
      </c>
      <c r="R50" s="356"/>
      <c r="S50" s="357"/>
      <c r="T50" s="355"/>
      <c r="U50" s="356"/>
      <c r="V50" s="357"/>
      <c r="W50" s="355"/>
      <c r="X50" s="356"/>
      <c r="Y50" s="357"/>
      <c r="Z50" s="361">
        <f>+N50+Q50+T50+W50</f>
        <v>9277238.870000001</v>
      </c>
      <c r="AA50" s="16"/>
    </row>
    <row r="51" spans="2:27" ht="12" customHeight="1" x14ac:dyDescent="0.25">
      <c r="B51" s="75" t="s">
        <v>57</v>
      </c>
      <c r="C51" s="76" t="s">
        <v>58</v>
      </c>
      <c r="D51" s="58"/>
      <c r="E51" s="330"/>
      <c r="F51" s="304"/>
      <c r="G51" s="305"/>
      <c r="H51" s="332"/>
      <c r="I51" s="96"/>
      <c r="J51" s="97"/>
      <c r="K51" s="98"/>
      <c r="L51" s="347"/>
      <c r="M51" s="348"/>
      <c r="N51" s="366"/>
      <c r="O51" s="367"/>
      <c r="P51" s="368"/>
      <c r="Q51" s="358"/>
      <c r="R51" s="359"/>
      <c r="S51" s="360"/>
      <c r="T51" s="358"/>
      <c r="U51" s="359"/>
      <c r="V51" s="360"/>
      <c r="W51" s="358"/>
      <c r="X51" s="359"/>
      <c r="Y51" s="360"/>
      <c r="Z51" s="362"/>
    </row>
    <row r="52" spans="2:27" x14ac:dyDescent="0.25">
      <c r="B52" s="369"/>
      <c r="C52" s="370"/>
      <c r="D52" s="371"/>
      <c r="E52" s="371"/>
      <c r="F52" s="370"/>
      <c r="G52" s="370"/>
      <c r="H52" s="370"/>
      <c r="I52" s="371"/>
      <c r="J52" s="371"/>
      <c r="K52" s="371"/>
      <c r="L52" s="370"/>
      <c r="M52" s="370"/>
      <c r="N52" s="370"/>
      <c r="O52" s="370"/>
      <c r="P52" s="370"/>
      <c r="Q52" s="370"/>
      <c r="R52" s="370"/>
      <c r="S52" s="370"/>
      <c r="T52" s="370"/>
      <c r="U52" s="370"/>
      <c r="V52" s="370"/>
      <c r="W52" s="370"/>
      <c r="X52" s="370"/>
      <c r="Y52" s="370"/>
      <c r="Z52" s="372"/>
    </row>
    <row r="53" spans="2:27" x14ac:dyDescent="0.25">
      <c r="B53" s="252" t="s">
        <v>34</v>
      </c>
      <c r="C53" s="373"/>
      <c r="D53" s="373"/>
      <c r="E53" s="373"/>
      <c r="F53" s="373"/>
      <c r="G53" s="373"/>
      <c r="H53" s="373"/>
      <c r="I53" s="373"/>
      <c r="J53" s="373"/>
      <c r="K53" s="373"/>
      <c r="L53" s="373"/>
      <c r="M53" s="373"/>
      <c r="N53" s="373"/>
      <c r="O53" s="373"/>
      <c r="P53" s="373"/>
      <c r="Q53" s="373"/>
      <c r="R53" s="373"/>
      <c r="S53" s="373"/>
      <c r="T53" s="373"/>
      <c r="U53" s="373"/>
      <c r="V53" s="373"/>
      <c r="W53" s="373"/>
      <c r="X53" s="373"/>
      <c r="Y53" s="373"/>
      <c r="Z53" s="374"/>
    </row>
    <row r="54" spans="2:27" x14ac:dyDescent="0.25">
      <c r="B54" s="293" t="s">
        <v>91</v>
      </c>
      <c r="C54" s="294"/>
      <c r="D54" s="295"/>
      <c r="E54" s="295"/>
      <c r="F54" s="295"/>
      <c r="G54" s="295"/>
      <c r="H54" s="295"/>
      <c r="I54" s="294"/>
      <c r="J54" s="294"/>
      <c r="K54" s="296"/>
      <c r="L54" s="281" t="s">
        <v>81</v>
      </c>
      <c r="M54" s="283"/>
      <c r="N54" s="281" t="s">
        <v>24</v>
      </c>
      <c r="O54" s="282"/>
      <c r="P54" s="283"/>
      <c r="Q54" s="281" t="s">
        <v>25</v>
      </c>
      <c r="R54" s="282"/>
      <c r="S54" s="283"/>
      <c r="T54" s="281" t="s">
        <v>26</v>
      </c>
      <c r="U54" s="282"/>
      <c r="V54" s="283"/>
      <c r="W54" s="281" t="s">
        <v>27</v>
      </c>
      <c r="X54" s="282"/>
      <c r="Y54" s="283"/>
      <c r="Z54" s="316" t="s">
        <v>28</v>
      </c>
    </row>
    <row r="55" spans="2:27" x14ac:dyDescent="0.25">
      <c r="B55" s="257" t="s">
        <v>29</v>
      </c>
      <c r="C55" s="259"/>
      <c r="D55" s="257" t="s">
        <v>59</v>
      </c>
      <c r="E55" s="259"/>
      <c r="F55" s="319" t="s">
        <v>30</v>
      </c>
      <c r="G55" s="320"/>
      <c r="H55" s="323" t="s">
        <v>76</v>
      </c>
      <c r="I55" s="281" t="s">
        <v>86</v>
      </c>
      <c r="J55" s="282"/>
      <c r="K55" s="283"/>
      <c r="L55" s="284"/>
      <c r="M55" s="286"/>
      <c r="N55" s="287"/>
      <c r="O55" s="288"/>
      <c r="P55" s="289"/>
      <c r="Q55" s="287"/>
      <c r="R55" s="288"/>
      <c r="S55" s="289"/>
      <c r="T55" s="287"/>
      <c r="U55" s="288"/>
      <c r="V55" s="289"/>
      <c r="W55" s="287"/>
      <c r="X55" s="288"/>
      <c r="Y55" s="289"/>
      <c r="Z55" s="317"/>
    </row>
    <row r="56" spans="2:27" x14ac:dyDescent="0.25">
      <c r="B56" s="263"/>
      <c r="C56" s="265"/>
      <c r="D56" s="263"/>
      <c r="E56" s="265"/>
      <c r="F56" s="321"/>
      <c r="G56" s="322"/>
      <c r="H56" s="324"/>
      <c r="I56" s="287"/>
      <c r="J56" s="288"/>
      <c r="K56" s="289"/>
      <c r="L56" s="287"/>
      <c r="M56" s="289"/>
      <c r="N56" s="80" t="s">
        <v>84</v>
      </c>
      <c r="O56" s="85" t="s">
        <v>83</v>
      </c>
      <c r="P56" s="81" t="s">
        <v>85</v>
      </c>
      <c r="Q56" s="80" t="s">
        <v>84</v>
      </c>
      <c r="R56" s="85" t="s">
        <v>83</v>
      </c>
      <c r="S56" s="81" t="s">
        <v>85</v>
      </c>
      <c r="T56" s="80" t="s">
        <v>84</v>
      </c>
      <c r="U56" s="85" t="s">
        <v>83</v>
      </c>
      <c r="V56" s="81" t="s">
        <v>85</v>
      </c>
      <c r="W56" s="80" t="s">
        <v>84</v>
      </c>
      <c r="X56" s="85" t="s">
        <v>83</v>
      </c>
      <c r="Y56" s="81" t="s">
        <v>85</v>
      </c>
      <c r="Z56" s="318"/>
    </row>
    <row r="57" spans="2:27" x14ac:dyDescent="0.25">
      <c r="B57" s="297" t="s">
        <v>258</v>
      </c>
      <c r="C57" s="298"/>
      <c r="D57" s="67" t="s">
        <v>64</v>
      </c>
      <c r="E57" s="69" t="s">
        <v>92</v>
      </c>
      <c r="F57" s="187" t="s">
        <v>97</v>
      </c>
      <c r="G57" s="301"/>
      <c r="H57" s="306" t="s">
        <v>77</v>
      </c>
      <c r="I57" s="77" t="s">
        <v>31</v>
      </c>
      <c r="J57" s="308">
        <f>+P57+S57+V57+Y57</f>
        <v>2835</v>
      </c>
      <c r="K57" s="309"/>
      <c r="L57" s="310">
        <f>+((J57-J58)/J58)*100%</f>
        <v>0.15384615384615385</v>
      </c>
      <c r="M57" s="311"/>
      <c r="N57" s="314">
        <f>+((P57-P58)/+P58)*100%</f>
        <v>0.15384615384615385</v>
      </c>
      <c r="O57" s="86" t="s">
        <v>64</v>
      </c>
      <c r="P57" s="87">
        <f>5670/4</f>
        <v>1417.5</v>
      </c>
      <c r="Q57" s="314">
        <f>+((S57-S58)/+S58)*100%</f>
        <v>0.15384615384615385</v>
      </c>
      <c r="R57" s="86" t="s">
        <v>64</v>
      </c>
      <c r="S57" s="87">
        <v>1417.5</v>
      </c>
      <c r="T57" s="325"/>
      <c r="U57" s="86" t="s">
        <v>64</v>
      </c>
      <c r="V57" s="87"/>
      <c r="W57" s="325"/>
      <c r="X57" s="86" t="s">
        <v>64</v>
      </c>
      <c r="Y57" s="87"/>
      <c r="Z57" s="327"/>
    </row>
    <row r="58" spans="2:27" x14ac:dyDescent="0.25">
      <c r="B58" s="299"/>
      <c r="C58" s="300"/>
      <c r="D58" s="57"/>
      <c r="E58" s="329" t="s">
        <v>94</v>
      </c>
      <c r="F58" s="302"/>
      <c r="G58" s="303"/>
      <c r="H58" s="307"/>
      <c r="I58" s="77" t="s">
        <v>82</v>
      </c>
      <c r="J58" s="308">
        <f t="shared" ref="J58" si="1">+P58+S58+V58+Y58</f>
        <v>2457</v>
      </c>
      <c r="K58" s="309"/>
      <c r="L58" s="312"/>
      <c r="M58" s="313"/>
      <c r="N58" s="315"/>
      <c r="O58" s="86" t="s">
        <v>66</v>
      </c>
      <c r="P58" s="66">
        <f>4914/4</f>
        <v>1228.5</v>
      </c>
      <c r="Q58" s="315"/>
      <c r="R58" s="86" t="s">
        <v>66</v>
      </c>
      <c r="S58" s="66">
        <v>1228.5</v>
      </c>
      <c r="T58" s="326"/>
      <c r="U58" s="86" t="s">
        <v>66</v>
      </c>
      <c r="V58" s="66"/>
      <c r="W58" s="326"/>
      <c r="X58" s="86" t="s">
        <v>66</v>
      </c>
      <c r="Y58" s="66"/>
      <c r="Z58" s="328"/>
    </row>
    <row r="59" spans="2:27" x14ac:dyDescent="0.25">
      <c r="B59" s="71"/>
      <c r="C59" s="72"/>
      <c r="D59" s="57"/>
      <c r="E59" s="329"/>
      <c r="F59" s="302"/>
      <c r="G59" s="303"/>
      <c r="H59" s="331" t="s">
        <v>78</v>
      </c>
      <c r="I59" s="77" t="s">
        <v>31</v>
      </c>
      <c r="J59" s="308">
        <f>+P59+S59+V59+Y59</f>
        <v>2880</v>
      </c>
      <c r="K59" s="309"/>
      <c r="L59" s="310">
        <f>+((J59-J60)/J60)*100%</f>
        <v>8.6792452830188674E-2</v>
      </c>
      <c r="M59" s="311"/>
      <c r="N59" s="314">
        <f>+((P59-P60)/+P60)*100%</f>
        <v>6.1538461538461542E-2</v>
      </c>
      <c r="O59" s="86" t="s">
        <v>64</v>
      </c>
      <c r="P59" s="87">
        <v>1380</v>
      </c>
      <c r="Q59" s="314">
        <f>+((S59-S60)/+S60)*100%</f>
        <v>0.1111111111111111</v>
      </c>
      <c r="R59" s="86" t="s">
        <v>64</v>
      </c>
      <c r="S59" s="87">
        <v>1500</v>
      </c>
      <c r="T59" s="325"/>
      <c r="U59" s="86" t="s">
        <v>64</v>
      </c>
      <c r="V59" s="87"/>
      <c r="W59" s="325"/>
      <c r="X59" s="86" t="s">
        <v>64</v>
      </c>
      <c r="Y59" s="87"/>
      <c r="Z59" s="63"/>
    </row>
    <row r="60" spans="2:27" x14ac:dyDescent="0.25">
      <c r="B60" s="333" t="s">
        <v>60</v>
      </c>
      <c r="C60" s="334"/>
      <c r="D60" s="58"/>
      <c r="E60" s="330"/>
      <c r="F60" s="304"/>
      <c r="G60" s="305"/>
      <c r="H60" s="332"/>
      <c r="I60" s="77" t="s">
        <v>82</v>
      </c>
      <c r="J60" s="308">
        <f>+P60+S60+V60+Y60</f>
        <v>2650</v>
      </c>
      <c r="K60" s="309"/>
      <c r="L60" s="312"/>
      <c r="M60" s="313"/>
      <c r="N60" s="315"/>
      <c r="O60" s="86" t="s">
        <v>66</v>
      </c>
      <c r="P60" s="66">
        <v>1300</v>
      </c>
      <c r="Q60" s="315"/>
      <c r="R60" s="86" t="s">
        <v>66</v>
      </c>
      <c r="S60" s="66">
        <v>1350</v>
      </c>
      <c r="T60" s="326"/>
      <c r="U60" s="86" t="s">
        <v>66</v>
      </c>
      <c r="V60" s="66"/>
      <c r="W60" s="326"/>
      <c r="X60" s="86" t="s">
        <v>66</v>
      </c>
      <c r="Y60" s="66"/>
      <c r="Z60" s="63"/>
    </row>
    <row r="61" spans="2:27" ht="15" customHeight="1" x14ac:dyDescent="0.25">
      <c r="B61" s="335" t="s">
        <v>96</v>
      </c>
      <c r="C61" s="336"/>
      <c r="D61" s="68" t="s">
        <v>66</v>
      </c>
      <c r="E61" s="70" t="s">
        <v>93</v>
      </c>
      <c r="F61" s="187" t="s">
        <v>97</v>
      </c>
      <c r="G61" s="301"/>
      <c r="H61" s="331" t="s">
        <v>79</v>
      </c>
      <c r="I61" s="339"/>
      <c r="J61" s="340"/>
      <c r="K61" s="341"/>
      <c r="L61" s="345" t="s">
        <v>76</v>
      </c>
      <c r="M61" s="346"/>
      <c r="N61" s="479"/>
      <c r="O61" s="376"/>
      <c r="P61" s="377"/>
      <c r="Q61" s="477">
        <f>800000+688750.01</f>
        <v>1488750.01</v>
      </c>
      <c r="R61" s="188"/>
      <c r="S61" s="189"/>
      <c r="T61" s="382"/>
      <c r="U61" s="188"/>
      <c r="V61" s="189"/>
      <c r="W61" s="382"/>
      <c r="X61" s="188"/>
      <c r="Y61" s="189"/>
      <c r="Z61" s="361">
        <f>+N61+Q61+T61+W61</f>
        <v>1488750.01</v>
      </c>
    </row>
    <row r="62" spans="2:27" x14ac:dyDescent="0.25">
      <c r="B62" s="337"/>
      <c r="C62" s="338"/>
      <c r="D62" s="57"/>
      <c r="E62" s="329" t="s">
        <v>95</v>
      </c>
      <c r="F62" s="302"/>
      <c r="G62" s="303"/>
      <c r="H62" s="332"/>
      <c r="I62" s="342"/>
      <c r="J62" s="343"/>
      <c r="K62" s="344"/>
      <c r="L62" s="347"/>
      <c r="M62" s="348"/>
      <c r="N62" s="378"/>
      <c r="O62" s="379"/>
      <c r="P62" s="380"/>
      <c r="Q62" s="193"/>
      <c r="R62" s="194"/>
      <c r="S62" s="195"/>
      <c r="T62" s="193"/>
      <c r="U62" s="194"/>
      <c r="V62" s="195"/>
      <c r="W62" s="193"/>
      <c r="X62" s="194"/>
      <c r="Y62" s="195"/>
      <c r="Z62" s="362"/>
    </row>
    <row r="63" spans="2:27" x14ac:dyDescent="0.25">
      <c r="B63" s="73"/>
      <c r="C63" s="74"/>
      <c r="D63" s="57"/>
      <c r="E63" s="329"/>
      <c r="F63" s="302"/>
      <c r="G63" s="303"/>
      <c r="H63" s="331" t="s">
        <v>80</v>
      </c>
      <c r="I63" s="93"/>
      <c r="J63" s="94"/>
      <c r="K63" s="95"/>
      <c r="L63" s="345"/>
      <c r="M63" s="346"/>
      <c r="N63" s="478"/>
      <c r="O63" s="384"/>
      <c r="P63" s="385"/>
      <c r="Q63" s="477">
        <f>450000+705374.56</f>
        <v>1155374.56</v>
      </c>
      <c r="R63" s="188"/>
      <c r="S63" s="189"/>
      <c r="T63" s="382"/>
      <c r="U63" s="188"/>
      <c r="V63" s="189"/>
      <c r="W63" s="382"/>
      <c r="X63" s="188"/>
      <c r="Y63" s="189"/>
      <c r="Z63" s="361">
        <f>+N63+Q63+T63+W63</f>
        <v>1155374.56</v>
      </c>
    </row>
    <row r="64" spans="2:27" x14ac:dyDescent="0.25">
      <c r="B64" s="75" t="s">
        <v>57</v>
      </c>
      <c r="C64" s="76" t="s">
        <v>58</v>
      </c>
      <c r="D64" s="58"/>
      <c r="E64" s="330"/>
      <c r="F64" s="304"/>
      <c r="G64" s="305"/>
      <c r="H64" s="332"/>
      <c r="I64" s="96"/>
      <c r="J64" s="97"/>
      <c r="K64" s="98"/>
      <c r="L64" s="347"/>
      <c r="M64" s="348"/>
      <c r="N64" s="386"/>
      <c r="O64" s="387"/>
      <c r="P64" s="388"/>
      <c r="Q64" s="193"/>
      <c r="R64" s="194"/>
      <c r="S64" s="195"/>
      <c r="T64" s="193"/>
      <c r="U64" s="194"/>
      <c r="V64" s="195"/>
      <c r="W64" s="193"/>
      <c r="X64" s="194"/>
      <c r="Y64" s="195"/>
      <c r="Z64" s="362"/>
    </row>
    <row r="65" spans="2:28" x14ac:dyDescent="0.25">
      <c r="B65" s="89"/>
      <c r="C65" s="90"/>
      <c r="D65" s="90"/>
      <c r="E65" s="90"/>
      <c r="F65" s="90"/>
      <c r="G65" s="90"/>
      <c r="H65" s="90"/>
      <c r="I65" s="91"/>
      <c r="J65" s="91"/>
      <c r="K65" s="91"/>
      <c r="L65" s="90"/>
      <c r="M65" s="90"/>
      <c r="N65" s="91"/>
      <c r="O65" s="91"/>
      <c r="P65" s="91"/>
      <c r="Q65" s="91"/>
      <c r="R65" s="91"/>
      <c r="S65" s="91"/>
      <c r="T65" s="91"/>
      <c r="U65" s="91"/>
      <c r="V65" s="91"/>
      <c r="W65" s="91"/>
      <c r="X65" s="91"/>
      <c r="Y65" s="91"/>
      <c r="Z65" s="92"/>
    </row>
    <row r="66" spans="2:28" x14ac:dyDescent="0.25">
      <c r="B66" s="89"/>
      <c r="C66" s="90"/>
      <c r="D66" s="90"/>
      <c r="E66" s="90"/>
      <c r="F66" s="90"/>
      <c r="G66" s="90"/>
      <c r="H66" s="90"/>
      <c r="I66" s="91"/>
      <c r="J66" s="91"/>
      <c r="K66" s="91"/>
      <c r="L66" s="90"/>
      <c r="M66" s="90"/>
      <c r="N66" s="91"/>
      <c r="O66" s="91"/>
      <c r="P66" s="91"/>
      <c r="Q66" s="91"/>
      <c r="R66" s="91"/>
      <c r="S66" s="91"/>
      <c r="T66" s="91"/>
      <c r="U66" s="91"/>
      <c r="V66" s="91"/>
      <c r="W66" s="91"/>
      <c r="X66" s="91"/>
      <c r="Y66" s="91"/>
      <c r="Z66" s="92"/>
    </row>
    <row r="67" spans="2:28" ht="15" customHeight="1" x14ac:dyDescent="0.25">
      <c r="B67" s="293" t="s">
        <v>125</v>
      </c>
      <c r="C67" s="294"/>
      <c r="D67" s="295"/>
      <c r="E67" s="295"/>
      <c r="F67" s="295"/>
      <c r="G67" s="295"/>
      <c r="H67" s="295"/>
      <c r="I67" s="294"/>
      <c r="J67" s="294"/>
      <c r="K67" s="296"/>
      <c r="L67" s="281" t="s">
        <v>81</v>
      </c>
      <c r="M67" s="283"/>
      <c r="N67" s="281" t="s">
        <v>24</v>
      </c>
      <c r="O67" s="282"/>
      <c r="P67" s="283"/>
      <c r="Q67" s="281" t="s">
        <v>25</v>
      </c>
      <c r="R67" s="282"/>
      <c r="S67" s="283"/>
      <c r="T67" s="281" t="s">
        <v>26</v>
      </c>
      <c r="U67" s="282"/>
      <c r="V67" s="283"/>
      <c r="W67" s="281" t="s">
        <v>27</v>
      </c>
      <c r="X67" s="282"/>
      <c r="Y67" s="283"/>
      <c r="Z67" s="316" t="s">
        <v>28</v>
      </c>
    </row>
    <row r="68" spans="2:28" x14ac:dyDescent="0.25">
      <c r="B68" s="257" t="s">
        <v>29</v>
      </c>
      <c r="C68" s="259"/>
      <c r="D68" s="257" t="s">
        <v>59</v>
      </c>
      <c r="E68" s="259"/>
      <c r="F68" s="319" t="s">
        <v>30</v>
      </c>
      <c r="G68" s="320"/>
      <c r="H68" s="323" t="s">
        <v>76</v>
      </c>
      <c r="I68" s="281" t="s">
        <v>86</v>
      </c>
      <c r="J68" s="282"/>
      <c r="K68" s="283"/>
      <c r="L68" s="284"/>
      <c r="M68" s="286"/>
      <c r="N68" s="287"/>
      <c r="O68" s="288"/>
      <c r="P68" s="289"/>
      <c r="Q68" s="287"/>
      <c r="R68" s="288"/>
      <c r="S68" s="289"/>
      <c r="T68" s="287"/>
      <c r="U68" s="288"/>
      <c r="V68" s="289"/>
      <c r="W68" s="287"/>
      <c r="X68" s="288"/>
      <c r="Y68" s="289"/>
      <c r="Z68" s="317"/>
    </row>
    <row r="69" spans="2:28" ht="15" customHeight="1" x14ac:dyDescent="0.25">
      <c r="B69" s="263"/>
      <c r="C69" s="265"/>
      <c r="D69" s="263"/>
      <c r="E69" s="265"/>
      <c r="F69" s="321"/>
      <c r="G69" s="322"/>
      <c r="H69" s="324"/>
      <c r="I69" s="287"/>
      <c r="J69" s="288"/>
      <c r="K69" s="289"/>
      <c r="L69" s="287"/>
      <c r="M69" s="289"/>
      <c r="N69" s="80" t="s">
        <v>84</v>
      </c>
      <c r="O69" s="85" t="s">
        <v>83</v>
      </c>
      <c r="P69" s="81" t="s">
        <v>85</v>
      </c>
      <c r="Q69" s="80" t="s">
        <v>84</v>
      </c>
      <c r="R69" s="85" t="s">
        <v>83</v>
      </c>
      <c r="S69" s="81" t="s">
        <v>85</v>
      </c>
      <c r="T69" s="80" t="s">
        <v>84</v>
      </c>
      <c r="U69" s="85" t="s">
        <v>83</v>
      </c>
      <c r="V69" s="81" t="s">
        <v>85</v>
      </c>
      <c r="W69" s="80" t="s">
        <v>84</v>
      </c>
      <c r="X69" s="85" t="s">
        <v>83</v>
      </c>
      <c r="Y69" s="81" t="s">
        <v>85</v>
      </c>
      <c r="Z69" s="318"/>
    </row>
    <row r="70" spans="2:28" ht="15" customHeight="1" x14ac:dyDescent="0.25">
      <c r="B70" s="297" t="s">
        <v>259</v>
      </c>
      <c r="C70" s="298"/>
      <c r="D70" s="67" t="s">
        <v>64</v>
      </c>
      <c r="E70" s="69" t="s">
        <v>112</v>
      </c>
      <c r="F70" s="187" t="s">
        <v>116</v>
      </c>
      <c r="G70" s="301"/>
      <c r="H70" s="306" t="s">
        <v>77</v>
      </c>
      <c r="I70" s="77" t="s">
        <v>31</v>
      </c>
      <c r="J70" s="308">
        <v>15</v>
      </c>
      <c r="K70" s="309"/>
      <c r="L70" s="310">
        <f>+((J70-J71)/J71)*100%</f>
        <v>1.1428571428571428</v>
      </c>
      <c r="M70" s="311"/>
      <c r="N70" s="314">
        <f>+((P70-P71)/+P71)*100%</f>
        <v>0</v>
      </c>
      <c r="O70" s="86" t="s">
        <v>64</v>
      </c>
      <c r="P70" s="87">
        <v>1</v>
      </c>
      <c r="Q70" s="314">
        <f>+((S70-S71)/+S71)*100%</f>
        <v>1</v>
      </c>
      <c r="R70" s="86" t="s">
        <v>64</v>
      </c>
      <c r="S70" s="87">
        <v>20</v>
      </c>
      <c r="T70" s="325"/>
      <c r="U70" s="86" t="s">
        <v>64</v>
      </c>
      <c r="V70" s="87"/>
      <c r="W70" s="325"/>
      <c r="X70" s="86" t="s">
        <v>64</v>
      </c>
      <c r="Y70" s="87"/>
      <c r="Z70" s="327"/>
    </row>
    <row r="71" spans="2:28" ht="15" customHeight="1" x14ac:dyDescent="0.25">
      <c r="B71" s="299"/>
      <c r="C71" s="300"/>
      <c r="D71" s="57"/>
      <c r="E71" s="329" t="s">
        <v>113</v>
      </c>
      <c r="F71" s="302"/>
      <c r="G71" s="303"/>
      <c r="H71" s="307"/>
      <c r="I71" s="77" t="s">
        <v>82</v>
      </c>
      <c r="J71" s="308">
        <v>7</v>
      </c>
      <c r="K71" s="309"/>
      <c r="L71" s="312"/>
      <c r="M71" s="313"/>
      <c r="N71" s="315"/>
      <c r="O71" s="86" t="s">
        <v>66</v>
      </c>
      <c r="P71" s="66">
        <v>1</v>
      </c>
      <c r="Q71" s="315"/>
      <c r="R71" s="86" t="s">
        <v>66</v>
      </c>
      <c r="S71" s="66">
        <v>10</v>
      </c>
      <c r="T71" s="326"/>
      <c r="U71" s="86" t="s">
        <v>66</v>
      </c>
      <c r="V71" s="66"/>
      <c r="W71" s="326"/>
      <c r="X71" s="86" t="s">
        <v>66</v>
      </c>
      <c r="Y71" s="66"/>
      <c r="Z71" s="328"/>
    </row>
    <row r="72" spans="2:28" ht="12" customHeight="1" x14ac:dyDescent="0.25">
      <c r="B72" s="71"/>
      <c r="C72" s="72"/>
      <c r="D72" s="57"/>
      <c r="E72" s="329"/>
      <c r="F72" s="302"/>
      <c r="G72" s="303"/>
      <c r="H72" s="331" t="s">
        <v>78</v>
      </c>
      <c r="I72" s="77" t="s">
        <v>31</v>
      </c>
      <c r="J72" s="308">
        <v>20</v>
      </c>
      <c r="K72" s="309"/>
      <c r="L72" s="310">
        <f>+((J72-J73)/J73)*100%</f>
        <v>1</v>
      </c>
      <c r="M72" s="311"/>
      <c r="N72" s="314">
        <f>+((P72-P73)/+P73)*100%</f>
        <v>0</v>
      </c>
      <c r="O72" s="86" t="s">
        <v>64</v>
      </c>
      <c r="P72" s="87">
        <v>1</v>
      </c>
      <c r="Q72" s="314">
        <f>+((S72-S73)/+S73)*100%</f>
        <v>1</v>
      </c>
      <c r="R72" s="86" t="s">
        <v>64</v>
      </c>
      <c r="S72" s="87">
        <v>20</v>
      </c>
      <c r="T72" s="325"/>
      <c r="U72" s="86" t="s">
        <v>64</v>
      </c>
      <c r="V72" s="87"/>
      <c r="W72" s="325"/>
      <c r="X72" s="86" t="s">
        <v>64</v>
      </c>
      <c r="Y72" s="87"/>
      <c r="Z72" s="63"/>
    </row>
    <row r="73" spans="2:28" ht="12" customHeight="1" x14ac:dyDescent="0.25">
      <c r="B73" s="333" t="s">
        <v>60</v>
      </c>
      <c r="C73" s="334"/>
      <c r="D73" s="58"/>
      <c r="E73" s="330"/>
      <c r="F73" s="304"/>
      <c r="G73" s="305"/>
      <c r="H73" s="332"/>
      <c r="I73" s="77" t="s">
        <v>82</v>
      </c>
      <c r="J73" s="308">
        <v>10</v>
      </c>
      <c r="K73" s="309"/>
      <c r="L73" s="312"/>
      <c r="M73" s="313"/>
      <c r="N73" s="315"/>
      <c r="O73" s="86" t="s">
        <v>66</v>
      </c>
      <c r="P73" s="66">
        <v>1</v>
      </c>
      <c r="Q73" s="315"/>
      <c r="R73" s="86" t="s">
        <v>66</v>
      </c>
      <c r="S73" s="66">
        <v>10</v>
      </c>
      <c r="T73" s="326"/>
      <c r="U73" s="86" t="s">
        <v>66</v>
      </c>
      <c r="V73" s="66"/>
      <c r="W73" s="326"/>
      <c r="X73" s="86" t="s">
        <v>66</v>
      </c>
      <c r="Y73" s="66"/>
      <c r="Z73" s="63"/>
    </row>
    <row r="74" spans="2:28" ht="12" customHeight="1" x14ac:dyDescent="0.25">
      <c r="B74" s="335" t="s">
        <v>117</v>
      </c>
      <c r="C74" s="336"/>
      <c r="D74" s="68" t="s">
        <v>66</v>
      </c>
      <c r="E74" s="70" t="s">
        <v>114</v>
      </c>
      <c r="F74" s="187" t="s">
        <v>116</v>
      </c>
      <c r="G74" s="301"/>
      <c r="H74" s="331" t="s">
        <v>79</v>
      </c>
      <c r="I74" s="339"/>
      <c r="J74" s="340"/>
      <c r="K74" s="341"/>
      <c r="L74" s="345" t="s">
        <v>76</v>
      </c>
      <c r="M74" s="346"/>
      <c r="N74" s="479"/>
      <c r="O74" s="376"/>
      <c r="P74" s="377"/>
      <c r="Q74" s="477">
        <v>10350059</v>
      </c>
      <c r="R74" s="188"/>
      <c r="S74" s="189"/>
      <c r="T74" s="382"/>
      <c r="U74" s="188"/>
      <c r="V74" s="189"/>
      <c r="W74" s="382"/>
      <c r="X74" s="188"/>
      <c r="Y74" s="189"/>
      <c r="Z74" s="361">
        <f>+N74+Q74+T74+W74</f>
        <v>10350059</v>
      </c>
      <c r="AA74" s="16"/>
      <c r="AB74" s="2"/>
    </row>
    <row r="75" spans="2:28" ht="12" customHeight="1" x14ac:dyDescent="0.25">
      <c r="B75" s="337"/>
      <c r="C75" s="338"/>
      <c r="D75" s="57"/>
      <c r="E75" s="329" t="s">
        <v>115</v>
      </c>
      <c r="F75" s="302"/>
      <c r="G75" s="303"/>
      <c r="H75" s="332"/>
      <c r="I75" s="342"/>
      <c r="J75" s="343"/>
      <c r="K75" s="344"/>
      <c r="L75" s="347"/>
      <c r="M75" s="348"/>
      <c r="N75" s="378"/>
      <c r="O75" s="379"/>
      <c r="P75" s="380"/>
      <c r="Q75" s="193"/>
      <c r="R75" s="194"/>
      <c r="S75" s="195"/>
      <c r="T75" s="193"/>
      <c r="U75" s="194"/>
      <c r="V75" s="195"/>
      <c r="W75" s="193"/>
      <c r="X75" s="194"/>
      <c r="Y75" s="195"/>
      <c r="Z75" s="362"/>
    </row>
    <row r="76" spans="2:28" ht="15" customHeight="1" x14ac:dyDescent="0.25">
      <c r="B76" s="73"/>
      <c r="C76" s="74"/>
      <c r="D76" s="57"/>
      <c r="E76" s="329"/>
      <c r="F76" s="302"/>
      <c r="G76" s="303"/>
      <c r="H76" s="331" t="s">
        <v>80</v>
      </c>
      <c r="I76" s="93"/>
      <c r="J76" s="94"/>
      <c r="K76" s="95"/>
      <c r="L76" s="345"/>
      <c r="M76" s="346"/>
      <c r="N76" s="478"/>
      <c r="O76" s="384"/>
      <c r="P76" s="385"/>
      <c r="Q76" s="477">
        <v>3000000</v>
      </c>
      <c r="R76" s="188"/>
      <c r="S76" s="189"/>
      <c r="T76" s="382"/>
      <c r="U76" s="188"/>
      <c r="V76" s="189"/>
      <c r="W76" s="382"/>
      <c r="X76" s="188"/>
      <c r="Y76" s="189"/>
      <c r="Z76" s="361">
        <f>+N76+Q76+T76+W76</f>
        <v>3000000</v>
      </c>
    </row>
    <row r="77" spans="2:28" x14ac:dyDescent="0.25">
      <c r="B77" s="75" t="s">
        <v>57</v>
      </c>
      <c r="C77" s="76" t="s">
        <v>58</v>
      </c>
      <c r="D77" s="58"/>
      <c r="E77" s="330"/>
      <c r="F77" s="304"/>
      <c r="G77" s="305"/>
      <c r="H77" s="332"/>
      <c r="I77" s="96"/>
      <c r="J77" s="97"/>
      <c r="K77" s="98"/>
      <c r="L77" s="347"/>
      <c r="M77" s="348"/>
      <c r="N77" s="386"/>
      <c r="O77" s="387"/>
      <c r="P77" s="388"/>
      <c r="Q77" s="193"/>
      <c r="R77" s="194"/>
      <c r="S77" s="195"/>
      <c r="T77" s="193"/>
      <c r="U77" s="194"/>
      <c r="V77" s="195"/>
      <c r="W77" s="193"/>
      <c r="X77" s="194"/>
      <c r="Y77" s="195"/>
      <c r="Z77" s="362"/>
    </row>
    <row r="78" spans="2:28" ht="15" customHeight="1" x14ac:dyDescent="0.25">
      <c r="B78" s="89"/>
      <c r="C78" s="90"/>
      <c r="D78" s="90"/>
      <c r="E78" s="90"/>
      <c r="F78" s="90"/>
      <c r="G78" s="90"/>
      <c r="H78" s="90"/>
      <c r="I78" s="91"/>
      <c r="J78" s="91"/>
      <c r="K78" s="91"/>
      <c r="L78" s="90"/>
      <c r="M78" s="90"/>
      <c r="N78" s="91"/>
      <c r="O78" s="91"/>
      <c r="P78" s="91"/>
      <c r="Q78" s="91"/>
      <c r="R78" s="91"/>
      <c r="S78" s="91"/>
      <c r="T78" s="91"/>
      <c r="U78" s="91"/>
      <c r="V78" s="91"/>
      <c r="W78" s="91"/>
      <c r="X78" s="91"/>
      <c r="Y78" s="91"/>
      <c r="Z78" s="92"/>
    </row>
    <row r="79" spans="2:28" ht="15" customHeight="1" x14ac:dyDescent="0.25">
      <c r="B79" s="89"/>
      <c r="C79" s="90"/>
      <c r="D79" s="90"/>
      <c r="E79" s="90"/>
      <c r="F79" s="90"/>
      <c r="G79" s="90"/>
      <c r="H79" s="90"/>
      <c r="I79" s="91"/>
      <c r="J79" s="91"/>
      <c r="K79" s="91"/>
      <c r="L79" s="90"/>
      <c r="M79" s="90"/>
      <c r="N79" s="91"/>
      <c r="O79" s="91"/>
      <c r="P79" s="91"/>
      <c r="Q79" s="91"/>
      <c r="R79" s="91"/>
      <c r="S79" s="91"/>
      <c r="T79" s="91"/>
      <c r="U79" s="91"/>
      <c r="V79" s="91"/>
      <c r="W79" s="91"/>
      <c r="X79" s="91"/>
      <c r="Y79" s="91"/>
      <c r="Z79" s="92"/>
    </row>
    <row r="80" spans="2:28" ht="15" customHeight="1" x14ac:dyDescent="0.25">
      <c r="B80" s="293" t="s">
        <v>118</v>
      </c>
      <c r="C80" s="294"/>
      <c r="D80" s="295"/>
      <c r="E80" s="295"/>
      <c r="F80" s="295"/>
      <c r="G80" s="295"/>
      <c r="H80" s="295"/>
      <c r="I80" s="294"/>
      <c r="J80" s="294"/>
      <c r="K80" s="296"/>
      <c r="L80" s="281" t="s">
        <v>81</v>
      </c>
      <c r="M80" s="283"/>
      <c r="N80" s="281" t="s">
        <v>24</v>
      </c>
      <c r="O80" s="282"/>
      <c r="P80" s="283"/>
      <c r="Q80" s="281" t="s">
        <v>25</v>
      </c>
      <c r="R80" s="282"/>
      <c r="S80" s="283"/>
      <c r="T80" s="281" t="s">
        <v>26</v>
      </c>
      <c r="U80" s="282"/>
      <c r="V80" s="283"/>
      <c r="W80" s="281" t="s">
        <v>27</v>
      </c>
      <c r="X80" s="282"/>
      <c r="Y80" s="283"/>
      <c r="Z80" s="316" t="s">
        <v>28</v>
      </c>
    </row>
    <row r="81" spans="2:26" ht="12" customHeight="1" x14ac:dyDescent="0.25">
      <c r="B81" s="257" t="s">
        <v>29</v>
      </c>
      <c r="C81" s="259"/>
      <c r="D81" s="257" t="s">
        <v>59</v>
      </c>
      <c r="E81" s="259"/>
      <c r="F81" s="319" t="s">
        <v>30</v>
      </c>
      <c r="G81" s="320"/>
      <c r="H81" s="323" t="s">
        <v>76</v>
      </c>
      <c r="I81" s="281" t="s">
        <v>86</v>
      </c>
      <c r="J81" s="282"/>
      <c r="K81" s="283"/>
      <c r="L81" s="284"/>
      <c r="M81" s="286"/>
      <c r="N81" s="287"/>
      <c r="O81" s="288"/>
      <c r="P81" s="289"/>
      <c r="Q81" s="287"/>
      <c r="R81" s="288"/>
      <c r="S81" s="289"/>
      <c r="T81" s="287"/>
      <c r="U81" s="288"/>
      <c r="V81" s="289"/>
      <c r="W81" s="287"/>
      <c r="X81" s="288"/>
      <c r="Y81" s="289"/>
      <c r="Z81" s="317"/>
    </row>
    <row r="82" spans="2:26" ht="12" customHeight="1" x14ac:dyDescent="0.25">
      <c r="B82" s="263"/>
      <c r="C82" s="265"/>
      <c r="D82" s="263"/>
      <c r="E82" s="265"/>
      <c r="F82" s="321"/>
      <c r="G82" s="322"/>
      <c r="H82" s="324"/>
      <c r="I82" s="287"/>
      <c r="J82" s="288"/>
      <c r="K82" s="289"/>
      <c r="L82" s="287"/>
      <c r="M82" s="289"/>
      <c r="N82" s="80" t="s">
        <v>84</v>
      </c>
      <c r="O82" s="85" t="s">
        <v>83</v>
      </c>
      <c r="P82" s="81" t="s">
        <v>85</v>
      </c>
      <c r="Q82" s="80" t="s">
        <v>84</v>
      </c>
      <c r="R82" s="85" t="s">
        <v>83</v>
      </c>
      <c r="S82" s="81" t="s">
        <v>85</v>
      </c>
      <c r="T82" s="80" t="s">
        <v>84</v>
      </c>
      <c r="U82" s="85" t="s">
        <v>83</v>
      </c>
      <c r="V82" s="81" t="s">
        <v>85</v>
      </c>
      <c r="W82" s="80" t="s">
        <v>84</v>
      </c>
      <c r="X82" s="85" t="s">
        <v>83</v>
      </c>
      <c r="Y82" s="81" t="s">
        <v>85</v>
      </c>
      <c r="Z82" s="318"/>
    </row>
    <row r="83" spans="2:26" ht="12" customHeight="1" x14ac:dyDescent="0.25">
      <c r="B83" s="297" t="s">
        <v>260</v>
      </c>
      <c r="C83" s="298"/>
      <c r="D83" s="67" t="s">
        <v>64</v>
      </c>
      <c r="E83" s="69" t="s">
        <v>120</v>
      </c>
      <c r="F83" s="187" t="s">
        <v>124</v>
      </c>
      <c r="G83" s="301"/>
      <c r="H83" s="306" t="s">
        <v>77</v>
      </c>
      <c r="I83" s="77" t="s">
        <v>31</v>
      </c>
      <c r="J83" s="308">
        <v>3</v>
      </c>
      <c r="K83" s="309"/>
      <c r="L83" s="310">
        <f>+((J83-J84)/J84)*100%</f>
        <v>2</v>
      </c>
      <c r="M83" s="311"/>
      <c r="N83" s="314">
        <f>+((P83-P84)/+P84)*100%</f>
        <v>0</v>
      </c>
      <c r="O83" s="86" t="s">
        <v>64</v>
      </c>
      <c r="P83" s="87">
        <v>2</v>
      </c>
      <c r="Q83" s="314">
        <f>+((S83-S84)/+S84)*100%</f>
        <v>2</v>
      </c>
      <c r="R83" s="86" t="s">
        <v>64</v>
      </c>
      <c r="S83" s="87">
        <v>3</v>
      </c>
      <c r="T83" s="325"/>
      <c r="U83" s="86" t="s">
        <v>64</v>
      </c>
      <c r="V83" s="87"/>
      <c r="W83" s="325"/>
      <c r="X83" s="86" t="s">
        <v>64</v>
      </c>
      <c r="Y83" s="87"/>
      <c r="Z83" s="327"/>
    </row>
    <row r="84" spans="2:26" ht="12" customHeight="1" x14ac:dyDescent="0.25">
      <c r="B84" s="299"/>
      <c r="C84" s="300"/>
      <c r="D84" s="57"/>
      <c r="E84" s="329" t="s">
        <v>119</v>
      </c>
      <c r="F84" s="302"/>
      <c r="G84" s="303"/>
      <c r="H84" s="307"/>
      <c r="I84" s="77" t="s">
        <v>82</v>
      </c>
      <c r="J84" s="308">
        <v>1</v>
      </c>
      <c r="K84" s="309"/>
      <c r="L84" s="312"/>
      <c r="M84" s="313"/>
      <c r="N84" s="315"/>
      <c r="O84" s="86" t="s">
        <v>66</v>
      </c>
      <c r="P84" s="66">
        <v>2</v>
      </c>
      <c r="Q84" s="315"/>
      <c r="R84" s="86" t="s">
        <v>66</v>
      </c>
      <c r="S84" s="66">
        <v>1</v>
      </c>
      <c r="T84" s="326"/>
      <c r="U84" s="86" t="s">
        <v>66</v>
      </c>
      <c r="V84" s="66"/>
      <c r="W84" s="326"/>
      <c r="X84" s="86" t="s">
        <v>66</v>
      </c>
      <c r="Y84" s="66"/>
      <c r="Z84" s="328"/>
    </row>
    <row r="85" spans="2:26" ht="15" customHeight="1" x14ac:dyDescent="0.25">
      <c r="B85" s="71"/>
      <c r="C85" s="72"/>
      <c r="D85" s="57"/>
      <c r="E85" s="329"/>
      <c r="F85" s="302"/>
      <c r="G85" s="303"/>
      <c r="H85" s="331" t="s">
        <v>78</v>
      </c>
      <c r="I85" s="77" t="s">
        <v>31</v>
      </c>
      <c r="J85" s="308">
        <v>3</v>
      </c>
      <c r="K85" s="309"/>
      <c r="L85" s="310">
        <f>+((J85-J86)/J86)*100%</f>
        <v>0.5</v>
      </c>
      <c r="M85" s="311"/>
      <c r="N85" s="314">
        <f>+((P85-P86)/+P86)*100%</f>
        <v>0</v>
      </c>
      <c r="O85" s="86" t="s">
        <v>64</v>
      </c>
      <c r="P85" s="87">
        <v>1</v>
      </c>
      <c r="Q85" s="314">
        <f>+((S85-S86)/+S86)*100%</f>
        <v>2</v>
      </c>
      <c r="R85" s="86" t="s">
        <v>64</v>
      </c>
      <c r="S85" s="87">
        <v>3</v>
      </c>
      <c r="T85" s="325"/>
      <c r="U85" s="86" t="s">
        <v>64</v>
      </c>
      <c r="V85" s="87"/>
      <c r="W85" s="325"/>
      <c r="X85" s="86" t="s">
        <v>64</v>
      </c>
      <c r="Y85" s="87"/>
      <c r="Z85" s="63"/>
    </row>
    <row r="86" spans="2:26" x14ac:dyDescent="0.25">
      <c r="B86" s="333" t="s">
        <v>60</v>
      </c>
      <c r="C86" s="334"/>
      <c r="D86" s="58"/>
      <c r="E86" s="330"/>
      <c r="F86" s="304"/>
      <c r="G86" s="305"/>
      <c r="H86" s="332"/>
      <c r="I86" s="77" t="s">
        <v>82</v>
      </c>
      <c r="J86" s="308">
        <v>2</v>
      </c>
      <c r="K86" s="309"/>
      <c r="L86" s="312"/>
      <c r="M86" s="313"/>
      <c r="N86" s="315"/>
      <c r="O86" s="86" t="s">
        <v>66</v>
      </c>
      <c r="P86" s="66">
        <v>1</v>
      </c>
      <c r="Q86" s="315"/>
      <c r="R86" s="86" t="s">
        <v>66</v>
      </c>
      <c r="S86" s="66">
        <v>1</v>
      </c>
      <c r="T86" s="326"/>
      <c r="U86" s="86" t="s">
        <v>66</v>
      </c>
      <c r="V86" s="66"/>
      <c r="W86" s="326"/>
      <c r="X86" s="86" t="s">
        <v>66</v>
      </c>
      <c r="Y86" s="66"/>
      <c r="Z86" s="63"/>
    </row>
    <row r="87" spans="2:26" ht="15" customHeight="1" x14ac:dyDescent="0.25">
      <c r="B87" s="335" t="s">
        <v>123</v>
      </c>
      <c r="C87" s="336"/>
      <c r="D87" s="68" t="s">
        <v>66</v>
      </c>
      <c r="E87" s="70" t="s">
        <v>121</v>
      </c>
      <c r="F87" s="187" t="s">
        <v>124</v>
      </c>
      <c r="G87" s="301"/>
      <c r="H87" s="331" t="s">
        <v>79</v>
      </c>
      <c r="I87" s="339"/>
      <c r="J87" s="340"/>
      <c r="K87" s="341"/>
      <c r="L87" s="345" t="s">
        <v>76</v>
      </c>
      <c r="M87" s="346"/>
      <c r="N87" s="375"/>
      <c r="O87" s="376"/>
      <c r="P87" s="377"/>
      <c r="Q87" s="477">
        <v>7137100.3700000001</v>
      </c>
      <c r="R87" s="188"/>
      <c r="S87" s="189"/>
      <c r="T87" s="382"/>
      <c r="U87" s="188"/>
      <c r="V87" s="189"/>
      <c r="W87" s="382"/>
      <c r="X87" s="188"/>
      <c r="Y87" s="189"/>
      <c r="Z87" s="361">
        <f>+N87+Q87+T87+W87</f>
        <v>7137100.3700000001</v>
      </c>
    </row>
    <row r="88" spans="2:26" ht="15" customHeight="1" x14ac:dyDescent="0.25">
      <c r="B88" s="337"/>
      <c r="C88" s="338"/>
      <c r="D88" s="57"/>
      <c r="E88" s="329" t="s">
        <v>122</v>
      </c>
      <c r="F88" s="302"/>
      <c r="G88" s="303"/>
      <c r="H88" s="332"/>
      <c r="I88" s="342"/>
      <c r="J88" s="343"/>
      <c r="K88" s="344"/>
      <c r="L88" s="347"/>
      <c r="M88" s="348"/>
      <c r="N88" s="378"/>
      <c r="O88" s="379"/>
      <c r="P88" s="380"/>
      <c r="Q88" s="193"/>
      <c r="R88" s="194"/>
      <c r="S88" s="195"/>
      <c r="T88" s="193"/>
      <c r="U88" s="194"/>
      <c r="V88" s="195"/>
      <c r="W88" s="193"/>
      <c r="X88" s="194"/>
      <c r="Y88" s="195"/>
      <c r="Z88" s="362"/>
    </row>
    <row r="89" spans="2:26" ht="15" customHeight="1" x14ac:dyDescent="0.25">
      <c r="B89" s="73"/>
      <c r="C89" s="74"/>
      <c r="D89" s="57"/>
      <c r="E89" s="329"/>
      <c r="F89" s="302"/>
      <c r="G89" s="303"/>
      <c r="H89" s="331" t="s">
        <v>80</v>
      </c>
      <c r="I89" s="93"/>
      <c r="J89" s="94"/>
      <c r="K89" s="95"/>
      <c r="L89" s="345"/>
      <c r="M89" s="346"/>
      <c r="N89" s="383"/>
      <c r="O89" s="384"/>
      <c r="P89" s="385"/>
      <c r="Q89" s="477">
        <v>1971734.37</v>
      </c>
      <c r="R89" s="188"/>
      <c r="S89" s="189"/>
      <c r="T89" s="382"/>
      <c r="U89" s="188"/>
      <c r="V89" s="189"/>
      <c r="W89" s="382"/>
      <c r="X89" s="188"/>
      <c r="Y89" s="189"/>
      <c r="Z89" s="361">
        <f>+N89+Q89+T89+W89</f>
        <v>1971734.37</v>
      </c>
    </row>
    <row r="90" spans="2:26" ht="12" customHeight="1" x14ac:dyDescent="0.25">
      <c r="B90" s="75" t="s">
        <v>57</v>
      </c>
      <c r="C90" s="76" t="s">
        <v>58</v>
      </c>
      <c r="D90" s="58"/>
      <c r="E90" s="330"/>
      <c r="F90" s="304"/>
      <c r="G90" s="305"/>
      <c r="H90" s="332"/>
      <c r="I90" s="96"/>
      <c r="J90" s="97"/>
      <c r="K90" s="98"/>
      <c r="L90" s="347"/>
      <c r="M90" s="348"/>
      <c r="N90" s="386"/>
      <c r="O90" s="387"/>
      <c r="P90" s="388"/>
      <c r="Q90" s="193"/>
      <c r="R90" s="194"/>
      <c r="S90" s="195"/>
      <c r="T90" s="193"/>
      <c r="U90" s="194"/>
      <c r="V90" s="195"/>
      <c r="W90" s="193"/>
      <c r="X90" s="194"/>
      <c r="Y90" s="195"/>
      <c r="Z90" s="362"/>
    </row>
    <row r="91" spans="2:26" ht="12" customHeight="1" x14ac:dyDescent="0.25">
      <c r="B91" s="59"/>
      <c r="C91" s="59"/>
      <c r="D91" s="59"/>
      <c r="E91" s="59"/>
      <c r="F91" s="18"/>
      <c r="G91" s="18"/>
      <c r="H91" s="19"/>
      <c r="I91" s="24"/>
      <c r="J91" s="21"/>
      <c r="K91" s="21"/>
      <c r="L91" s="17"/>
      <c r="M91" s="17"/>
      <c r="N91" s="22"/>
      <c r="O91" s="22"/>
      <c r="P91" s="22"/>
      <c r="Q91" s="22"/>
      <c r="R91" s="22"/>
      <c r="S91" s="22"/>
      <c r="T91" s="22"/>
      <c r="U91" s="22"/>
      <c r="V91" s="22"/>
      <c r="W91" s="22"/>
      <c r="X91" s="22"/>
      <c r="Y91" s="22"/>
      <c r="Z91" s="23"/>
    </row>
    <row r="92" spans="2:26" ht="12" customHeight="1" x14ac:dyDescent="0.25">
      <c r="B92" s="59"/>
      <c r="C92" s="59"/>
      <c r="D92" s="59"/>
      <c r="E92" s="59"/>
      <c r="F92" s="18"/>
      <c r="G92" s="18"/>
      <c r="H92" s="19"/>
      <c r="I92" s="20" t="s">
        <v>32</v>
      </c>
      <c r="J92" s="30"/>
      <c r="K92" s="21"/>
      <c r="L92" s="17" t="s">
        <v>33</v>
      </c>
      <c r="M92" s="17"/>
      <c r="N92" s="22"/>
      <c r="O92" s="22"/>
      <c r="P92" s="22"/>
      <c r="Q92" s="22"/>
      <c r="R92" s="22"/>
      <c r="S92" s="22"/>
      <c r="T92" s="22"/>
      <c r="U92" s="22"/>
      <c r="V92" s="22"/>
      <c r="W92" s="22"/>
      <c r="X92" s="22"/>
      <c r="Y92" s="22"/>
      <c r="Z92" s="23"/>
    </row>
    <row r="93" spans="2:26" ht="12" customHeight="1" x14ac:dyDescent="0.25">
      <c r="B93" s="59"/>
      <c r="C93" s="59"/>
      <c r="D93" s="59"/>
      <c r="E93" s="59"/>
      <c r="F93" s="18"/>
      <c r="G93" s="18"/>
      <c r="H93" s="19"/>
      <c r="I93" s="25"/>
      <c r="J93" s="21"/>
      <c r="K93" s="21"/>
      <c r="L93" s="17"/>
      <c r="M93" s="17"/>
      <c r="N93" s="22"/>
      <c r="O93" s="22"/>
      <c r="P93" s="22"/>
      <c r="Q93" s="22"/>
      <c r="R93" s="22"/>
      <c r="S93" s="22"/>
      <c r="T93" s="22"/>
      <c r="U93" s="22"/>
      <c r="V93" s="22"/>
      <c r="W93" s="22"/>
      <c r="X93" s="22"/>
      <c r="Y93" s="22"/>
      <c r="Z93" s="23"/>
    </row>
    <row r="94" spans="2:26" ht="12" customHeight="1" x14ac:dyDescent="0.25">
      <c r="B94" s="89"/>
      <c r="C94" s="90"/>
      <c r="D94" s="90"/>
      <c r="E94" s="90"/>
      <c r="F94" s="90"/>
      <c r="G94" s="90"/>
      <c r="H94" s="90"/>
      <c r="I94" s="91"/>
      <c r="J94" s="91"/>
      <c r="K94" s="91"/>
      <c r="L94" s="90"/>
      <c r="M94" s="90"/>
      <c r="N94" s="91"/>
      <c r="O94" s="91"/>
      <c r="P94" s="91"/>
      <c r="Q94" s="91"/>
      <c r="R94" s="91"/>
      <c r="S94" s="91"/>
      <c r="T94" s="91"/>
      <c r="U94" s="91"/>
      <c r="V94" s="91"/>
      <c r="W94" s="91"/>
      <c r="X94" s="91"/>
      <c r="Y94" s="91"/>
      <c r="Z94" s="92"/>
    </row>
    <row r="95" spans="2:26" ht="12" customHeight="1" x14ac:dyDescent="0.25">
      <c r="B95" s="293" t="s">
        <v>126</v>
      </c>
      <c r="C95" s="294"/>
      <c r="D95" s="295"/>
      <c r="E95" s="295"/>
      <c r="F95" s="295"/>
      <c r="G95" s="295"/>
      <c r="H95" s="295"/>
      <c r="I95" s="294"/>
      <c r="J95" s="294"/>
      <c r="K95" s="296"/>
      <c r="L95" s="281" t="s">
        <v>81</v>
      </c>
      <c r="M95" s="283"/>
      <c r="N95" s="281" t="s">
        <v>24</v>
      </c>
      <c r="O95" s="282"/>
      <c r="P95" s="283"/>
      <c r="Q95" s="281" t="s">
        <v>25</v>
      </c>
      <c r="R95" s="282"/>
      <c r="S95" s="283"/>
      <c r="T95" s="281" t="s">
        <v>26</v>
      </c>
      <c r="U95" s="282"/>
      <c r="V95" s="283"/>
      <c r="W95" s="281" t="s">
        <v>27</v>
      </c>
      <c r="X95" s="282"/>
      <c r="Y95" s="283"/>
      <c r="Z95" s="316" t="s">
        <v>28</v>
      </c>
    </row>
    <row r="96" spans="2:26" ht="12" customHeight="1" x14ac:dyDescent="0.25">
      <c r="B96" s="257" t="s">
        <v>29</v>
      </c>
      <c r="C96" s="259"/>
      <c r="D96" s="257" t="s">
        <v>59</v>
      </c>
      <c r="E96" s="259"/>
      <c r="F96" s="319" t="s">
        <v>30</v>
      </c>
      <c r="G96" s="320"/>
      <c r="H96" s="323" t="s">
        <v>76</v>
      </c>
      <c r="I96" s="281" t="s">
        <v>86</v>
      </c>
      <c r="J96" s="282"/>
      <c r="K96" s="283"/>
      <c r="L96" s="284"/>
      <c r="M96" s="286"/>
      <c r="N96" s="287"/>
      <c r="O96" s="288"/>
      <c r="P96" s="289"/>
      <c r="Q96" s="287"/>
      <c r="R96" s="288"/>
      <c r="S96" s="289"/>
      <c r="T96" s="287"/>
      <c r="U96" s="288"/>
      <c r="V96" s="289"/>
      <c r="W96" s="287"/>
      <c r="X96" s="288"/>
      <c r="Y96" s="289"/>
      <c r="Z96" s="317"/>
    </row>
    <row r="97" spans="2:26" ht="12" customHeight="1" x14ac:dyDescent="0.25">
      <c r="B97" s="263"/>
      <c r="C97" s="265"/>
      <c r="D97" s="263"/>
      <c r="E97" s="265"/>
      <c r="F97" s="321"/>
      <c r="G97" s="322"/>
      <c r="H97" s="324"/>
      <c r="I97" s="287"/>
      <c r="J97" s="288"/>
      <c r="K97" s="289"/>
      <c r="L97" s="287"/>
      <c r="M97" s="289"/>
      <c r="N97" s="80" t="s">
        <v>84</v>
      </c>
      <c r="O97" s="85" t="s">
        <v>83</v>
      </c>
      <c r="P97" s="81" t="s">
        <v>85</v>
      </c>
      <c r="Q97" s="80" t="s">
        <v>84</v>
      </c>
      <c r="R97" s="85" t="s">
        <v>83</v>
      </c>
      <c r="S97" s="81" t="s">
        <v>85</v>
      </c>
      <c r="T97" s="80" t="s">
        <v>84</v>
      </c>
      <c r="U97" s="85" t="s">
        <v>83</v>
      </c>
      <c r="V97" s="81" t="s">
        <v>85</v>
      </c>
      <c r="W97" s="80" t="s">
        <v>84</v>
      </c>
      <c r="X97" s="85" t="s">
        <v>83</v>
      </c>
      <c r="Y97" s="81" t="s">
        <v>85</v>
      </c>
      <c r="Z97" s="318"/>
    </row>
    <row r="98" spans="2:26" ht="12" customHeight="1" x14ac:dyDescent="0.25">
      <c r="B98" s="297" t="s">
        <v>261</v>
      </c>
      <c r="C98" s="298"/>
      <c r="D98" s="67" t="s">
        <v>64</v>
      </c>
      <c r="E98" s="69" t="s">
        <v>262</v>
      </c>
      <c r="F98" s="187" t="s">
        <v>265</v>
      </c>
      <c r="G98" s="301"/>
      <c r="H98" s="306" t="s">
        <v>77</v>
      </c>
      <c r="I98" s="77" t="s">
        <v>31</v>
      </c>
      <c r="J98" s="308">
        <v>3</v>
      </c>
      <c r="K98" s="309"/>
      <c r="L98" s="310">
        <f>+((J98-J99)/J99)*100%</f>
        <v>2</v>
      </c>
      <c r="M98" s="311"/>
      <c r="N98" s="314">
        <f>+((P98-P99)/+P99)*100%</f>
        <v>0</v>
      </c>
      <c r="O98" s="86" t="s">
        <v>64</v>
      </c>
      <c r="P98" s="87">
        <v>2</v>
      </c>
      <c r="Q98" s="314">
        <f>+((S98-S99)/+S99)*100%</f>
        <v>2</v>
      </c>
      <c r="R98" s="86" t="s">
        <v>64</v>
      </c>
      <c r="S98" s="87">
        <v>3</v>
      </c>
      <c r="T98" s="325"/>
      <c r="U98" s="86" t="s">
        <v>64</v>
      </c>
      <c r="V98" s="87"/>
      <c r="W98" s="325"/>
      <c r="X98" s="86" t="s">
        <v>64</v>
      </c>
      <c r="Y98" s="87"/>
      <c r="Z98" s="327"/>
    </row>
    <row r="99" spans="2:26" ht="12" customHeight="1" x14ac:dyDescent="0.25">
      <c r="B99" s="299"/>
      <c r="C99" s="300"/>
      <c r="D99" s="57"/>
      <c r="E99" s="329" t="s">
        <v>266</v>
      </c>
      <c r="F99" s="302"/>
      <c r="G99" s="303"/>
      <c r="H99" s="307"/>
      <c r="I99" s="77" t="s">
        <v>82</v>
      </c>
      <c r="J99" s="308">
        <v>1</v>
      </c>
      <c r="K99" s="309"/>
      <c r="L99" s="312"/>
      <c r="M99" s="313"/>
      <c r="N99" s="315"/>
      <c r="O99" s="86" t="s">
        <v>66</v>
      </c>
      <c r="P99" s="66">
        <v>2</v>
      </c>
      <c r="Q99" s="315"/>
      <c r="R99" s="86" t="s">
        <v>66</v>
      </c>
      <c r="S99" s="66">
        <v>1</v>
      </c>
      <c r="T99" s="326"/>
      <c r="U99" s="86" t="s">
        <v>66</v>
      </c>
      <c r="V99" s="66"/>
      <c r="W99" s="326"/>
      <c r="X99" s="86" t="s">
        <v>66</v>
      </c>
      <c r="Y99" s="66"/>
      <c r="Z99" s="328"/>
    </row>
    <row r="100" spans="2:26" ht="12" customHeight="1" x14ac:dyDescent="0.25">
      <c r="B100" s="71"/>
      <c r="C100" s="72"/>
      <c r="D100" s="57"/>
      <c r="E100" s="329"/>
      <c r="F100" s="302"/>
      <c r="G100" s="303"/>
      <c r="H100" s="331" t="s">
        <v>78</v>
      </c>
      <c r="I100" s="77" t="s">
        <v>31</v>
      </c>
      <c r="J100" s="308">
        <v>3</v>
      </c>
      <c r="K100" s="309"/>
      <c r="L100" s="310">
        <f>+((J100-J101)/J101)*100%</f>
        <v>0.5</v>
      </c>
      <c r="M100" s="311"/>
      <c r="N100" s="314">
        <f>+((P100-P101)/+P101)*100%</f>
        <v>0</v>
      </c>
      <c r="O100" s="86" t="s">
        <v>64</v>
      </c>
      <c r="P100" s="87">
        <v>1</v>
      </c>
      <c r="Q100" s="314">
        <f>+((S100-S101)/+S101)*100%</f>
        <v>2</v>
      </c>
      <c r="R100" s="86" t="s">
        <v>64</v>
      </c>
      <c r="S100" s="87">
        <v>3</v>
      </c>
      <c r="T100" s="325"/>
      <c r="U100" s="86" t="s">
        <v>64</v>
      </c>
      <c r="V100" s="87"/>
      <c r="W100" s="325"/>
      <c r="X100" s="86" t="s">
        <v>64</v>
      </c>
      <c r="Y100" s="87"/>
      <c r="Z100" s="63"/>
    </row>
    <row r="101" spans="2:26" ht="12" customHeight="1" x14ac:dyDescent="0.25">
      <c r="B101" s="333" t="s">
        <v>60</v>
      </c>
      <c r="C101" s="334"/>
      <c r="D101" s="58"/>
      <c r="E101" s="330"/>
      <c r="F101" s="304"/>
      <c r="G101" s="305"/>
      <c r="H101" s="332"/>
      <c r="I101" s="77" t="s">
        <v>82</v>
      </c>
      <c r="J101" s="308">
        <v>2</v>
      </c>
      <c r="K101" s="309"/>
      <c r="L101" s="312"/>
      <c r="M101" s="313"/>
      <c r="N101" s="315"/>
      <c r="O101" s="86" t="s">
        <v>66</v>
      </c>
      <c r="P101" s="66">
        <v>1</v>
      </c>
      <c r="Q101" s="315"/>
      <c r="R101" s="86" t="s">
        <v>66</v>
      </c>
      <c r="S101" s="66">
        <v>1</v>
      </c>
      <c r="T101" s="326"/>
      <c r="U101" s="86" t="s">
        <v>66</v>
      </c>
      <c r="V101" s="66"/>
      <c r="W101" s="326"/>
      <c r="X101" s="86" t="s">
        <v>66</v>
      </c>
      <c r="Y101" s="66"/>
      <c r="Z101" s="63"/>
    </row>
    <row r="102" spans="2:26" ht="12" customHeight="1" x14ac:dyDescent="0.25">
      <c r="B102" s="335" t="s">
        <v>264</v>
      </c>
      <c r="C102" s="336"/>
      <c r="D102" s="68" t="s">
        <v>66</v>
      </c>
      <c r="E102" s="138" t="s">
        <v>263</v>
      </c>
      <c r="F102" s="187" t="s">
        <v>265</v>
      </c>
      <c r="G102" s="301"/>
      <c r="H102" s="331" t="s">
        <v>79</v>
      </c>
      <c r="I102" s="339"/>
      <c r="J102" s="340"/>
      <c r="K102" s="341"/>
      <c r="L102" s="345" t="s">
        <v>76</v>
      </c>
      <c r="M102" s="346"/>
      <c r="N102" s="375"/>
      <c r="O102" s="376"/>
      <c r="P102" s="377"/>
      <c r="Q102" s="477">
        <v>1412500.01</v>
      </c>
      <c r="R102" s="188"/>
      <c r="S102" s="189"/>
      <c r="T102" s="382"/>
      <c r="U102" s="188"/>
      <c r="V102" s="189"/>
      <c r="W102" s="382"/>
      <c r="X102" s="188"/>
      <c r="Y102" s="189"/>
      <c r="Z102" s="361">
        <f>+N102+Q102+T102+W102</f>
        <v>1412500.01</v>
      </c>
    </row>
    <row r="103" spans="2:26" ht="12" customHeight="1" x14ac:dyDescent="0.25">
      <c r="B103" s="337"/>
      <c r="C103" s="338"/>
      <c r="D103" s="57"/>
      <c r="E103" s="329" t="s">
        <v>267</v>
      </c>
      <c r="F103" s="302"/>
      <c r="G103" s="303"/>
      <c r="H103" s="332"/>
      <c r="I103" s="342"/>
      <c r="J103" s="343"/>
      <c r="K103" s="344"/>
      <c r="L103" s="347"/>
      <c r="M103" s="348"/>
      <c r="N103" s="378"/>
      <c r="O103" s="379"/>
      <c r="P103" s="380"/>
      <c r="Q103" s="193"/>
      <c r="R103" s="194"/>
      <c r="S103" s="195"/>
      <c r="T103" s="193"/>
      <c r="U103" s="194"/>
      <c r="V103" s="195"/>
      <c r="W103" s="193"/>
      <c r="X103" s="194"/>
      <c r="Y103" s="195"/>
      <c r="Z103" s="362"/>
    </row>
    <row r="104" spans="2:26" ht="12" customHeight="1" x14ac:dyDescent="0.25">
      <c r="B104" s="73"/>
      <c r="C104" s="74"/>
      <c r="D104" s="57"/>
      <c r="E104" s="329"/>
      <c r="F104" s="302"/>
      <c r="G104" s="303"/>
      <c r="H104" s="331" t="s">
        <v>80</v>
      </c>
      <c r="I104" s="93"/>
      <c r="J104" s="94"/>
      <c r="K104" s="95"/>
      <c r="L104" s="345"/>
      <c r="M104" s="346"/>
      <c r="N104" s="383"/>
      <c r="O104" s="384"/>
      <c r="P104" s="385"/>
      <c r="Q104" s="477">
        <v>1791051.26</v>
      </c>
      <c r="R104" s="188"/>
      <c r="S104" s="189"/>
      <c r="T104" s="382"/>
      <c r="U104" s="188"/>
      <c r="V104" s="189"/>
      <c r="W104" s="382"/>
      <c r="X104" s="188"/>
      <c r="Y104" s="189"/>
      <c r="Z104" s="361">
        <f>+N104+Q104+T104+W104</f>
        <v>1791051.26</v>
      </c>
    </row>
    <row r="105" spans="2:26" ht="12" customHeight="1" x14ac:dyDescent="0.25">
      <c r="B105" s="75" t="s">
        <v>57</v>
      </c>
      <c r="C105" s="76" t="s">
        <v>58</v>
      </c>
      <c r="D105" s="58"/>
      <c r="E105" s="330"/>
      <c r="F105" s="304"/>
      <c r="G105" s="305"/>
      <c r="H105" s="332"/>
      <c r="I105" s="96"/>
      <c r="J105" s="97"/>
      <c r="K105" s="98"/>
      <c r="L105" s="347"/>
      <c r="M105" s="348"/>
      <c r="N105" s="386"/>
      <c r="O105" s="387"/>
      <c r="P105" s="388"/>
      <c r="Q105" s="193"/>
      <c r="R105" s="194"/>
      <c r="S105" s="195"/>
      <c r="T105" s="193"/>
      <c r="U105" s="194"/>
      <c r="V105" s="195"/>
      <c r="W105" s="193"/>
      <c r="X105" s="194"/>
      <c r="Y105" s="195"/>
      <c r="Z105" s="362"/>
    </row>
    <row r="106" spans="2:26" ht="12" customHeight="1" x14ac:dyDescent="0.25">
      <c r="B106" s="59"/>
      <c r="C106" s="59"/>
      <c r="D106" s="59"/>
      <c r="E106" s="59"/>
      <c r="F106" s="18"/>
      <c r="G106" s="18"/>
      <c r="H106" s="19"/>
      <c r="I106" s="24"/>
      <c r="J106" s="21"/>
      <c r="K106" s="21"/>
      <c r="L106" s="17"/>
      <c r="M106" s="17"/>
      <c r="N106" s="22"/>
      <c r="O106" s="22"/>
      <c r="P106" s="22"/>
      <c r="Q106" s="22"/>
      <c r="R106" s="22"/>
      <c r="S106" s="22"/>
      <c r="T106" s="22"/>
      <c r="U106" s="22"/>
      <c r="V106" s="22"/>
      <c r="W106" s="22"/>
      <c r="X106" s="22"/>
      <c r="Y106" s="22"/>
      <c r="Z106" s="23"/>
    </row>
    <row r="107" spans="2:26" ht="12" customHeight="1" x14ac:dyDescent="0.25">
      <c r="B107" s="59"/>
      <c r="C107" s="59"/>
      <c r="D107" s="59"/>
      <c r="E107" s="59"/>
      <c r="F107" s="18"/>
      <c r="G107" s="18"/>
      <c r="H107" s="19"/>
      <c r="I107" s="20" t="s">
        <v>32</v>
      </c>
      <c r="J107" s="30"/>
      <c r="K107" s="21"/>
      <c r="L107" s="17" t="s">
        <v>33</v>
      </c>
      <c r="M107" s="17"/>
      <c r="N107" s="22"/>
      <c r="O107" s="22"/>
      <c r="P107" s="22"/>
      <c r="Q107" s="22"/>
      <c r="R107" s="22"/>
      <c r="S107" s="22"/>
      <c r="T107" s="22"/>
      <c r="U107" s="22"/>
      <c r="V107" s="22"/>
      <c r="W107" s="22"/>
      <c r="X107" s="22"/>
      <c r="Y107" s="22"/>
      <c r="Z107" s="23"/>
    </row>
    <row r="108" spans="2:26" ht="12" customHeight="1" x14ac:dyDescent="0.25">
      <c r="B108" s="59"/>
      <c r="C108" s="59"/>
      <c r="D108" s="59"/>
      <c r="E108" s="59"/>
      <c r="F108" s="18"/>
      <c r="G108" s="18"/>
      <c r="H108" s="19"/>
      <c r="I108" s="25"/>
      <c r="J108" s="21"/>
      <c r="K108" s="21"/>
      <c r="L108" s="17"/>
      <c r="M108" s="17"/>
      <c r="N108" s="22"/>
      <c r="O108" s="22"/>
      <c r="P108" s="22"/>
      <c r="Q108" s="22"/>
      <c r="R108" s="22"/>
      <c r="S108" s="22"/>
      <c r="T108" s="22"/>
      <c r="U108" s="22"/>
      <c r="V108" s="22"/>
      <c r="W108" s="22"/>
      <c r="X108" s="22"/>
      <c r="Y108" s="22"/>
      <c r="Z108" s="23"/>
    </row>
    <row r="109" spans="2:26" ht="12" customHeight="1" x14ac:dyDescent="0.25">
      <c r="B109" s="89"/>
      <c r="C109" s="90"/>
      <c r="D109" s="90"/>
      <c r="E109" s="90"/>
      <c r="F109" s="90"/>
      <c r="G109" s="90"/>
      <c r="H109" s="90"/>
      <c r="I109" s="91"/>
      <c r="J109" s="91"/>
      <c r="K109" s="91"/>
      <c r="L109" s="90"/>
      <c r="M109" s="90"/>
      <c r="N109" s="91"/>
      <c r="O109" s="91"/>
      <c r="P109" s="91"/>
      <c r="Q109" s="91"/>
      <c r="R109" s="91"/>
      <c r="S109" s="91"/>
      <c r="T109" s="91"/>
      <c r="U109" s="91"/>
      <c r="V109" s="91"/>
      <c r="W109" s="91"/>
      <c r="X109" s="91"/>
      <c r="Y109" s="91"/>
      <c r="Z109" s="92"/>
    </row>
    <row r="110" spans="2:26" ht="12" customHeight="1" x14ac:dyDescent="0.25">
      <c r="B110" s="293" t="s">
        <v>127</v>
      </c>
      <c r="C110" s="294"/>
      <c r="D110" s="295"/>
      <c r="E110" s="295"/>
      <c r="F110" s="295"/>
      <c r="G110" s="295"/>
      <c r="H110" s="295"/>
      <c r="I110" s="294"/>
      <c r="J110" s="294"/>
      <c r="K110" s="296"/>
      <c r="L110" s="281" t="s">
        <v>81</v>
      </c>
      <c r="M110" s="283"/>
      <c r="N110" s="281" t="s">
        <v>24</v>
      </c>
      <c r="O110" s="282"/>
      <c r="P110" s="283"/>
      <c r="Q110" s="281" t="s">
        <v>25</v>
      </c>
      <c r="R110" s="282"/>
      <c r="S110" s="283"/>
      <c r="T110" s="281" t="s">
        <v>26</v>
      </c>
      <c r="U110" s="282"/>
      <c r="V110" s="283"/>
      <c r="W110" s="281" t="s">
        <v>27</v>
      </c>
      <c r="X110" s="282"/>
      <c r="Y110" s="283"/>
      <c r="Z110" s="316" t="s">
        <v>28</v>
      </c>
    </row>
    <row r="111" spans="2:26" ht="12" customHeight="1" x14ac:dyDescent="0.25">
      <c r="B111" s="257" t="s">
        <v>29</v>
      </c>
      <c r="C111" s="259"/>
      <c r="D111" s="257" t="s">
        <v>59</v>
      </c>
      <c r="E111" s="259"/>
      <c r="F111" s="319" t="s">
        <v>30</v>
      </c>
      <c r="G111" s="320"/>
      <c r="H111" s="323" t="s">
        <v>76</v>
      </c>
      <c r="I111" s="281" t="s">
        <v>86</v>
      </c>
      <c r="J111" s="282"/>
      <c r="K111" s="283"/>
      <c r="L111" s="284"/>
      <c r="M111" s="286"/>
      <c r="N111" s="287"/>
      <c r="O111" s="288"/>
      <c r="P111" s="289"/>
      <c r="Q111" s="287"/>
      <c r="R111" s="288"/>
      <c r="S111" s="289"/>
      <c r="T111" s="287"/>
      <c r="U111" s="288"/>
      <c r="V111" s="289"/>
      <c r="W111" s="287"/>
      <c r="X111" s="288"/>
      <c r="Y111" s="289"/>
      <c r="Z111" s="317"/>
    </row>
    <row r="112" spans="2:26" ht="12" customHeight="1" x14ac:dyDescent="0.25">
      <c r="B112" s="263"/>
      <c r="C112" s="265"/>
      <c r="D112" s="263"/>
      <c r="E112" s="265"/>
      <c r="F112" s="321"/>
      <c r="G112" s="322"/>
      <c r="H112" s="324"/>
      <c r="I112" s="287"/>
      <c r="J112" s="288"/>
      <c r="K112" s="289"/>
      <c r="L112" s="287"/>
      <c r="M112" s="289"/>
      <c r="N112" s="80" t="s">
        <v>84</v>
      </c>
      <c r="O112" s="85" t="s">
        <v>83</v>
      </c>
      <c r="P112" s="81" t="s">
        <v>85</v>
      </c>
      <c r="Q112" s="80" t="s">
        <v>84</v>
      </c>
      <c r="R112" s="85" t="s">
        <v>83</v>
      </c>
      <c r="S112" s="81" t="s">
        <v>85</v>
      </c>
      <c r="T112" s="80" t="s">
        <v>84</v>
      </c>
      <c r="U112" s="85" t="s">
        <v>83</v>
      </c>
      <c r="V112" s="81" t="s">
        <v>85</v>
      </c>
      <c r="W112" s="80" t="s">
        <v>84</v>
      </c>
      <c r="X112" s="85" t="s">
        <v>83</v>
      </c>
      <c r="Y112" s="81" t="s">
        <v>85</v>
      </c>
      <c r="Z112" s="318"/>
    </row>
    <row r="113" spans="2:26" ht="12" customHeight="1" x14ac:dyDescent="0.25">
      <c r="B113" s="297" t="s">
        <v>268</v>
      </c>
      <c r="C113" s="298"/>
      <c r="D113" s="67" t="s">
        <v>64</v>
      </c>
      <c r="E113" s="69" t="s">
        <v>269</v>
      </c>
      <c r="F113" s="187" t="s">
        <v>274</v>
      </c>
      <c r="G113" s="301"/>
      <c r="H113" s="306" t="s">
        <v>77</v>
      </c>
      <c r="I113" s="77" t="s">
        <v>31</v>
      </c>
      <c r="J113" s="308">
        <v>190</v>
      </c>
      <c r="K113" s="309"/>
      <c r="L113" s="310">
        <f>+((J113-J114)/J114)*100%</f>
        <v>0.58333333333333337</v>
      </c>
      <c r="M113" s="311"/>
      <c r="N113" s="314">
        <f>+((P113-P114)/+P114)*100%</f>
        <v>0.8666666666666667</v>
      </c>
      <c r="O113" s="86" t="s">
        <v>64</v>
      </c>
      <c r="P113" s="87">
        <v>56</v>
      </c>
      <c r="Q113" s="314">
        <f>+((S113-S114)/+S114)*100%</f>
        <v>1.2</v>
      </c>
      <c r="R113" s="86" t="s">
        <v>64</v>
      </c>
      <c r="S113" s="87">
        <v>110</v>
      </c>
      <c r="T113" s="325"/>
      <c r="U113" s="86" t="s">
        <v>64</v>
      </c>
      <c r="V113" s="87"/>
      <c r="W113" s="325"/>
      <c r="X113" s="86" t="s">
        <v>64</v>
      </c>
      <c r="Y113" s="87"/>
      <c r="Z113" s="327"/>
    </row>
    <row r="114" spans="2:26" ht="12" customHeight="1" x14ac:dyDescent="0.25">
      <c r="B114" s="299"/>
      <c r="C114" s="300"/>
      <c r="D114" s="57"/>
      <c r="E114" s="329" t="s">
        <v>270</v>
      </c>
      <c r="F114" s="302"/>
      <c r="G114" s="303"/>
      <c r="H114" s="307"/>
      <c r="I114" s="77" t="s">
        <v>82</v>
      </c>
      <c r="J114" s="308">
        <v>120</v>
      </c>
      <c r="K114" s="309"/>
      <c r="L114" s="312"/>
      <c r="M114" s="313"/>
      <c r="N114" s="315"/>
      <c r="O114" s="86" t="s">
        <v>66</v>
      </c>
      <c r="P114" s="66">
        <v>30</v>
      </c>
      <c r="Q114" s="315"/>
      <c r="R114" s="86" t="s">
        <v>66</v>
      </c>
      <c r="S114" s="66">
        <v>50</v>
      </c>
      <c r="T114" s="326"/>
      <c r="U114" s="86" t="s">
        <v>66</v>
      </c>
      <c r="V114" s="66"/>
      <c r="W114" s="326"/>
      <c r="X114" s="86" t="s">
        <v>66</v>
      </c>
      <c r="Y114" s="66"/>
      <c r="Z114" s="328"/>
    </row>
    <row r="115" spans="2:26" ht="12" customHeight="1" x14ac:dyDescent="0.25">
      <c r="B115" s="71"/>
      <c r="C115" s="72"/>
      <c r="D115" s="57"/>
      <c r="E115" s="329"/>
      <c r="F115" s="302"/>
      <c r="G115" s="303"/>
      <c r="H115" s="331" t="s">
        <v>78</v>
      </c>
      <c r="I115" s="77" t="s">
        <v>31</v>
      </c>
      <c r="J115" s="308">
        <v>160</v>
      </c>
      <c r="K115" s="309"/>
      <c r="L115" s="310">
        <f>+((J115-J116)/J116)*100%</f>
        <v>0.6</v>
      </c>
      <c r="M115" s="311"/>
      <c r="N115" s="314">
        <f>+((P115-P116)/+P116)*100%</f>
        <v>1</v>
      </c>
      <c r="O115" s="86" t="s">
        <v>64</v>
      </c>
      <c r="P115" s="87">
        <v>50</v>
      </c>
      <c r="Q115" s="314">
        <f>+((S115-S116)/+S116)*100%</f>
        <v>1.4</v>
      </c>
      <c r="R115" s="86" t="s">
        <v>64</v>
      </c>
      <c r="S115" s="87">
        <v>120</v>
      </c>
      <c r="T115" s="325"/>
      <c r="U115" s="86" t="s">
        <v>64</v>
      </c>
      <c r="V115" s="87"/>
      <c r="W115" s="325"/>
      <c r="X115" s="86" t="s">
        <v>64</v>
      </c>
      <c r="Y115" s="87"/>
      <c r="Z115" s="63"/>
    </row>
    <row r="116" spans="2:26" ht="12" customHeight="1" x14ac:dyDescent="0.25">
      <c r="B116" s="333" t="s">
        <v>60</v>
      </c>
      <c r="C116" s="334"/>
      <c r="D116" s="58"/>
      <c r="E116" s="330"/>
      <c r="F116" s="304"/>
      <c r="G116" s="305"/>
      <c r="H116" s="332"/>
      <c r="I116" s="77" t="s">
        <v>82</v>
      </c>
      <c r="J116" s="308">
        <v>100</v>
      </c>
      <c r="K116" s="309"/>
      <c r="L116" s="312"/>
      <c r="M116" s="313"/>
      <c r="N116" s="315"/>
      <c r="O116" s="86" t="s">
        <v>66</v>
      </c>
      <c r="P116" s="66">
        <v>25</v>
      </c>
      <c r="Q116" s="315"/>
      <c r="R116" s="86" t="s">
        <v>66</v>
      </c>
      <c r="S116" s="66">
        <v>50</v>
      </c>
      <c r="T116" s="326"/>
      <c r="U116" s="86" t="s">
        <v>66</v>
      </c>
      <c r="V116" s="66"/>
      <c r="W116" s="326"/>
      <c r="X116" s="86" t="s">
        <v>66</v>
      </c>
      <c r="Y116" s="66"/>
      <c r="Z116" s="63"/>
    </row>
    <row r="117" spans="2:26" ht="12" customHeight="1" x14ac:dyDescent="0.25">
      <c r="B117" s="335" t="s">
        <v>273</v>
      </c>
      <c r="C117" s="336"/>
      <c r="D117" s="68" t="s">
        <v>66</v>
      </c>
      <c r="E117" s="138" t="s">
        <v>272</v>
      </c>
      <c r="F117" s="187" t="s">
        <v>274</v>
      </c>
      <c r="G117" s="301"/>
      <c r="H117" s="331" t="s">
        <v>79</v>
      </c>
      <c r="I117" s="339"/>
      <c r="J117" s="340"/>
      <c r="K117" s="341"/>
      <c r="L117" s="345" t="s">
        <v>76</v>
      </c>
      <c r="M117" s="346"/>
      <c r="N117" s="375"/>
      <c r="O117" s="376"/>
      <c r="P117" s="377"/>
      <c r="Q117" s="477">
        <v>1389999.99</v>
      </c>
      <c r="R117" s="188"/>
      <c r="S117" s="189"/>
      <c r="T117" s="382"/>
      <c r="U117" s="188"/>
      <c r="V117" s="189"/>
      <c r="W117" s="382"/>
      <c r="X117" s="188"/>
      <c r="Y117" s="189"/>
      <c r="Z117" s="361">
        <f>+N117+Q117+T117+W117</f>
        <v>1389999.99</v>
      </c>
    </row>
    <row r="118" spans="2:26" ht="12" customHeight="1" x14ac:dyDescent="0.25">
      <c r="B118" s="337"/>
      <c r="C118" s="338"/>
      <c r="D118" s="57"/>
      <c r="E118" s="329" t="s">
        <v>271</v>
      </c>
      <c r="F118" s="302"/>
      <c r="G118" s="303"/>
      <c r="H118" s="332"/>
      <c r="I118" s="342"/>
      <c r="J118" s="343"/>
      <c r="K118" s="344"/>
      <c r="L118" s="347"/>
      <c r="M118" s="348"/>
      <c r="N118" s="378"/>
      <c r="O118" s="379"/>
      <c r="P118" s="380"/>
      <c r="Q118" s="193"/>
      <c r="R118" s="194"/>
      <c r="S118" s="195"/>
      <c r="T118" s="193"/>
      <c r="U118" s="194"/>
      <c r="V118" s="195"/>
      <c r="W118" s="193"/>
      <c r="X118" s="194"/>
      <c r="Y118" s="195"/>
      <c r="Z118" s="362"/>
    </row>
    <row r="119" spans="2:26" ht="12" customHeight="1" x14ac:dyDescent="0.25">
      <c r="B119" s="73"/>
      <c r="C119" s="74"/>
      <c r="D119" s="57"/>
      <c r="E119" s="329"/>
      <c r="F119" s="302"/>
      <c r="G119" s="303"/>
      <c r="H119" s="331" t="s">
        <v>80</v>
      </c>
      <c r="I119" s="93"/>
      <c r="J119" s="94"/>
      <c r="K119" s="95"/>
      <c r="L119" s="345"/>
      <c r="M119" s="346"/>
      <c r="N119" s="383"/>
      <c r="O119" s="384"/>
      <c r="P119" s="385"/>
      <c r="Q119" s="477">
        <v>1359078.68</v>
      </c>
      <c r="R119" s="188"/>
      <c r="S119" s="189"/>
      <c r="T119" s="382"/>
      <c r="U119" s="188"/>
      <c r="V119" s="189"/>
      <c r="W119" s="382"/>
      <c r="X119" s="188"/>
      <c r="Y119" s="189"/>
      <c r="Z119" s="361">
        <f>+N119+Q119+T119+W119</f>
        <v>1359078.68</v>
      </c>
    </row>
    <row r="120" spans="2:26" ht="12" customHeight="1" x14ac:dyDescent="0.25">
      <c r="B120" s="75" t="s">
        <v>57</v>
      </c>
      <c r="C120" s="76" t="s">
        <v>58</v>
      </c>
      <c r="D120" s="58"/>
      <c r="E120" s="330"/>
      <c r="F120" s="304"/>
      <c r="G120" s="305"/>
      <c r="H120" s="332"/>
      <c r="I120" s="96"/>
      <c r="J120" s="97"/>
      <c r="K120" s="98"/>
      <c r="L120" s="347"/>
      <c r="M120" s="348"/>
      <c r="N120" s="386"/>
      <c r="O120" s="387"/>
      <c r="P120" s="388"/>
      <c r="Q120" s="193"/>
      <c r="R120" s="194"/>
      <c r="S120" s="195"/>
      <c r="T120" s="193"/>
      <c r="U120" s="194"/>
      <c r="V120" s="195"/>
      <c r="W120" s="193"/>
      <c r="X120" s="194"/>
      <c r="Y120" s="195"/>
      <c r="Z120" s="362"/>
    </row>
    <row r="121" spans="2:26" ht="12" customHeight="1" x14ac:dyDescent="0.25">
      <c r="B121" s="59"/>
      <c r="C121" s="59"/>
      <c r="D121" s="59"/>
      <c r="E121" s="59"/>
      <c r="F121" s="18"/>
      <c r="G121" s="18"/>
      <c r="H121" s="19"/>
      <c r="I121" s="24"/>
      <c r="J121" s="21"/>
      <c r="K121" s="21"/>
      <c r="L121" s="17"/>
      <c r="M121" s="17"/>
      <c r="N121" s="22"/>
      <c r="O121" s="22"/>
      <c r="P121" s="22"/>
      <c r="Q121" s="22"/>
      <c r="R121" s="22"/>
      <c r="S121" s="22"/>
      <c r="T121" s="22"/>
      <c r="U121" s="22"/>
      <c r="V121" s="22"/>
      <c r="W121" s="22"/>
      <c r="X121" s="22"/>
      <c r="Y121" s="22"/>
      <c r="Z121" s="23"/>
    </row>
    <row r="122" spans="2:26" ht="12" customHeight="1" x14ac:dyDescent="0.25">
      <c r="B122" s="59"/>
      <c r="C122" s="59"/>
      <c r="D122" s="59"/>
      <c r="E122" s="59"/>
      <c r="F122" s="18"/>
      <c r="G122" s="18"/>
      <c r="H122" s="19"/>
      <c r="I122" s="20" t="s">
        <v>32</v>
      </c>
      <c r="J122" s="30"/>
      <c r="K122" s="21"/>
      <c r="L122" s="17" t="s">
        <v>33</v>
      </c>
      <c r="M122" s="17"/>
      <c r="N122" s="22"/>
      <c r="O122" s="22"/>
      <c r="P122" s="22"/>
      <c r="Q122" s="22"/>
      <c r="R122" s="22"/>
      <c r="S122" s="22"/>
      <c r="T122" s="22"/>
      <c r="U122" s="22"/>
      <c r="V122" s="22"/>
      <c r="W122" s="22"/>
      <c r="X122" s="22"/>
      <c r="Y122" s="22"/>
      <c r="Z122" s="23"/>
    </row>
    <row r="123" spans="2:26" ht="12" customHeight="1" x14ac:dyDescent="0.25">
      <c r="B123" s="59"/>
      <c r="C123" s="59"/>
      <c r="D123" s="59"/>
      <c r="E123" s="59"/>
      <c r="F123" s="18"/>
      <c r="G123" s="18"/>
      <c r="H123" s="19"/>
      <c r="I123" s="25"/>
      <c r="J123" s="21"/>
      <c r="K123" s="21"/>
      <c r="L123" s="17"/>
      <c r="M123" s="17"/>
      <c r="N123" s="22"/>
      <c r="O123" s="22"/>
      <c r="P123" s="22"/>
      <c r="Q123" s="22"/>
      <c r="R123" s="22"/>
      <c r="S123" s="22"/>
      <c r="T123" s="22"/>
      <c r="U123" s="22"/>
      <c r="V123" s="22"/>
      <c r="W123" s="22"/>
      <c r="X123" s="22"/>
      <c r="Y123" s="22"/>
      <c r="Z123" s="23"/>
    </row>
    <row r="124" spans="2:26" ht="12" customHeight="1" x14ac:dyDescent="0.25">
      <c r="B124" s="131"/>
      <c r="C124" s="132"/>
      <c r="D124" s="132"/>
      <c r="E124" s="132"/>
      <c r="F124" s="133"/>
      <c r="G124" s="133"/>
      <c r="H124" s="56"/>
      <c r="I124" s="134"/>
      <c r="J124" s="135"/>
      <c r="K124" s="135"/>
      <c r="L124" s="79"/>
      <c r="M124" s="79"/>
      <c r="N124" s="136"/>
      <c r="O124" s="136"/>
      <c r="P124" s="136"/>
      <c r="Q124" s="136"/>
      <c r="R124" s="136"/>
      <c r="S124" s="136"/>
      <c r="T124" s="136"/>
      <c r="U124" s="136"/>
      <c r="V124" s="136"/>
      <c r="W124" s="136"/>
      <c r="X124" s="136"/>
      <c r="Y124" s="136"/>
      <c r="Z124" s="137"/>
    </row>
    <row r="125" spans="2:26" x14ac:dyDescent="0.25">
      <c r="B125" s="252" t="s">
        <v>35</v>
      </c>
      <c r="C125" s="373"/>
      <c r="D125" s="373"/>
      <c r="E125" s="373"/>
      <c r="F125" s="373"/>
      <c r="G125" s="373"/>
      <c r="H125" s="373"/>
      <c r="I125" s="373"/>
      <c r="J125" s="373"/>
      <c r="K125" s="373"/>
      <c r="L125" s="373"/>
      <c r="M125" s="373"/>
      <c r="N125" s="373"/>
      <c r="O125" s="373"/>
      <c r="P125" s="373"/>
      <c r="Q125" s="373"/>
      <c r="R125" s="373"/>
      <c r="S125" s="373"/>
      <c r="T125" s="373"/>
      <c r="U125" s="373"/>
      <c r="V125" s="373"/>
      <c r="W125" s="373"/>
      <c r="X125" s="373"/>
      <c r="Y125" s="373"/>
      <c r="Z125" s="374"/>
    </row>
    <row r="126" spans="2:26" ht="33" customHeight="1" x14ac:dyDescent="0.25">
      <c r="B126" s="392" t="s">
        <v>36</v>
      </c>
      <c r="C126" s="392"/>
      <c r="D126" s="392"/>
      <c r="E126" s="392"/>
      <c r="F126" s="393"/>
      <c r="G126" s="393"/>
      <c r="H126" s="394" t="s">
        <v>37</v>
      </c>
      <c r="I126" s="395"/>
      <c r="J126" s="395"/>
      <c r="K126" s="395"/>
      <c r="L126" s="395"/>
      <c r="M126" s="395"/>
      <c r="N126" s="395"/>
      <c r="O126" s="395"/>
      <c r="P126" s="396"/>
      <c r="Q126" s="397" t="s">
        <v>38</v>
      </c>
      <c r="R126" s="397"/>
      <c r="S126" s="398"/>
      <c r="T126" s="398"/>
      <c r="U126" s="398"/>
      <c r="V126" s="398"/>
      <c r="W126" s="397" t="s">
        <v>39</v>
      </c>
      <c r="X126" s="397"/>
      <c r="Y126" s="398"/>
      <c r="Z126" s="398"/>
    </row>
    <row r="127" spans="2:26" ht="32.25" customHeight="1" x14ac:dyDescent="0.25">
      <c r="B127" s="399" t="s">
        <v>130</v>
      </c>
      <c r="C127" s="399"/>
      <c r="D127" s="399"/>
      <c r="E127" s="399"/>
      <c r="F127" s="399"/>
      <c r="G127" s="399"/>
      <c r="H127" s="461" t="s">
        <v>137</v>
      </c>
      <c r="I127" s="462"/>
      <c r="J127" s="462"/>
      <c r="K127" s="462"/>
      <c r="L127" s="462"/>
      <c r="M127" s="462"/>
      <c r="N127" s="462"/>
      <c r="O127" s="462"/>
      <c r="P127" s="463"/>
      <c r="Q127" s="401">
        <v>42461</v>
      </c>
      <c r="R127" s="401"/>
      <c r="S127" s="401"/>
      <c r="T127" s="401"/>
      <c r="U127" s="401"/>
      <c r="V127" s="401"/>
      <c r="W127" s="402">
        <v>42465</v>
      </c>
      <c r="X127" s="403"/>
      <c r="Y127" s="403"/>
      <c r="Z127" s="404"/>
    </row>
    <row r="128" spans="2:26" ht="23.25" customHeight="1" x14ac:dyDescent="0.25">
      <c r="B128" s="399"/>
      <c r="C128" s="399"/>
      <c r="D128" s="399"/>
      <c r="E128" s="399"/>
      <c r="F128" s="399"/>
      <c r="G128" s="399"/>
      <c r="H128" s="400" t="s">
        <v>135</v>
      </c>
      <c r="I128" s="400"/>
      <c r="J128" s="400"/>
      <c r="K128" s="400"/>
      <c r="L128" s="400"/>
      <c r="M128" s="400"/>
      <c r="N128" s="400"/>
      <c r="O128" s="400"/>
      <c r="P128" s="400"/>
      <c r="Q128" s="401">
        <v>42375</v>
      </c>
      <c r="R128" s="401"/>
      <c r="S128" s="401"/>
      <c r="T128" s="401"/>
      <c r="U128" s="401"/>
      <c r="V128" s="401"/>
      <c r="W128" s="402">
        <v>42467</v>
      </c>
      <c r="X128" s="403"/>
      <c r="Y128" s="403"/>
      <c r="Z128" s="404"/>
    </row>
    <row r="129" spans="2:26" ht="24.75" customHeight="1" x14ac:dyDescent="0.25">
      <c r="B129" s="399"/>
      <c r="C129" s="399"/>
      <c r="D129" s="399"/>
      <c r="E129" s="399"/>
      <c r="F129" s="399"/>
      <c r="G129" s="399"/>
      <c r="H129" s="400" t="s">
        <v>136</v>
      </c>
      <c r="I129" s="400"/>
      <c r="J129" s="400"/>
      <c r="K129" s="400"/>
      <c r="L129" s="400"/>
      <c r="M129" s="400"/>
      <c r="N129" s="400"/>
      <c r="O129" s="400"/>
      <c r="P129" s="400"/>
      <c r="Q129" s="401">
        <v>42489</v>
      </c>
      <c r="R129" s="401"/>
      <c r="S129" s="401"/>
      <c r="T129" s="401"/>
      <c r="U129" s="401"/>
      <c r="V129" s="401"/>
      <c r="W129" s="402">
        <v>42521</v>
      </c>
      <c r="X129" s="403"/>
      <c r="Y129" s="403"/>
      <c r="Z129" s="404"/>
    </row>
    <row r="130" spans="2:26" ht="21.75" customHeight="1" x14ac:dyDescent="0.25">
      <c r="B130" s="399"/>
      <c r="C130" s="399"/>
      <c r="D130" s="399"/>
      <c r="E130" s="399"/>
      <c r="F130" s="399"/>
      <c r="G130" s="399"/>
      <c r="H130" s="400" t="s">
        <v>144</v>
      </c>
      <c r="I130" s="400"/>
      <c r="J130" s="400"/>
      <c r="K130" s="400"/>
      <c r="L130" s="400"/>
      <c r="M130" s="400"/>
      <c r="N130" s="400"/>
      <c r="O130" s="400"/>
      <c r="P130" s="400"/>
      <c r="Q130" s="401">
        <v>42461</v>
      </c>
      <c r="R130" s="401"/>
      <c r="S130" s="401"/>
      <c r="T130" s="401"/>
      <c r="U130" s="401"/>
      <c r="V130" s="401"/>
      <c r="W130" s="402">
        <v>42551</v>
      </c>
      <c r="X130" s="403"/>
      <c r="Y130" s="403"/>
      <c r="Z130" s="404"/>
    </row>
    <row r="131" spans="2:26" x14ac:dyDescent="0.25">
      <c r="B131" s="399"/>
      <c r="C131" s="399"/>
      <c r="D131" s="399"/>
      <c r="E131" s="399"/>
      <c r="F131" s="399"/>
      <c r="G131" s="399"/>
      <c r="H131" s="400" t="s">
        <v>151</v>
      </c>
      <c r="I131" s="400"/>
      <c r="J131" s="400"/>
      <c r="K131" s="400"/>
      <c r="L131" s="400"/>
      <c r="M131" s="400"/>
      <c r="N131" s="400"/>
      <c r="O131" s="400"/>
      <c r="P131" s="400"/>
      <c r="Q131" s="401">
        <v>42461</v>
      </c>
      <c r="R131" s="401"/>
      <c r="S131" s="401"/>
      <c r="T131" s="401"/>
      <c r="U131" s="401"/>
      <c r="V131" s="401"/>
      <c r="W131" s="402">
        <v>42551</v>
      </c>
      <c r="X131" s="403"/>
      <c r="Y131" s="403"/>
      <c r="Z131" s="404"/>
    </row>
    <row r="132" spans="2:26" ht="12" customHeight="1" x14ac:dyDescent="0.25">
      <c r="B132" s="399"/>
      <c r="C132" s="399"/>
      <c r="D132" s="399"/>
      <c r="E132" s="399"/>
      <c r="F132" s="399"/>
      <c r="G132" s="399"/>
      <c r="H132" s="400"/>
      <c r="I132" s="400"/>
      <c r="J132" s="400"/>
      <c r="K132" s="400"/>
      <c r="L132" s="400"/>
      <c r="M132" s="400"/>
      <c r="N132" s="400"/>
      <c r="O132" s="400"/>
      <c r="P132" s="400"/>
      <c r="Q132" s="401"/>
      <c r="R132" s="401"/>
      <c r="S132" s="401"/>
      <c r="T132" s="401"/>
      <c r="U132" s="401"/>
      <c r="V132" s="401"/>
      <c r="W132" s="402"/>
      <c r="X132" s="403"/>
      <c r="Y132" s="403"/>
      <c r="Z132" s="404"/>
    </row>
    <row r="133" spans="2:26" x14ac:dyDescent="0.25">
      <c r="B133" s="399" t="s">
        <v>131</v>
      </c>
      <c r="C133" s="399"/>
      <c r="D133" s="399"/>
      <c r="E133" s="399"/>
      <c r="F133" s="399"/>
      <c r="G133" s="399"/>
      <c r="H133" s="461" t="s">
        <v>138</v>
      </c>
      <c r="I133" s="462"/>
      <c r="J133" s="462"/>
      <c r="K133" s="462"/>
      <c r="L133" s="462"/>
      <c r="M133" s="462"/>
      <c r="N133" s="462"/>
      <c r="O133" s="462"/>
      <c r="P133" s="463"/>
      <c r="Q133" s="401">
        <v>42461</v>
      </c>
      <c r="R133" s="401"/>
      <c r="S133" s="401"/>
      <c r="T133" s="401"/>
      <c r="U133" s="401"/>
      <c r="V133" s="401"/>
      <c r="W133" s="402">
        <v>42465</v>
      </c>
      <c r="X133" s="403"/>
      <c r="Y133" s="403"/>
      <c r="Z133" s="404"/>
    </row>
    <row r="134" spans="2:26" x14ac:dyDescent="0.25">
      <c r="B134" s="399"/>
      <c r="C134" s="399"/>
      <c r="D134" s="399"/>
      <c r="E134" s="399"/>
      <c r="F134" s="399"/>
      <c r="G134" s="399"/>
      <c r="H134" s="461" t="s">
        <v>139</v>
      </c>
      <c r="I134" s="462"/>
      <c r="J134" s="462"/>
      <c r="K134" s="462"/>
      <c r="L134" s="462"/>
      <c r="M134" s="462"/>
      <c r="N134" s="462"/>
      <c r="O134" s="462"/>
      <c r="P134" s="463"/>
      <c r="Q134" s="401">
        <v>42466</v>
      </c>
      <c r="R134" s="401"/>
      <c r="S134" s="401"/>
      <c r="T134" s="401"/>
      <c r="U134" s="401"/>
      <c r="V134" s="401"/>
      <c r="W134" s="402">
        <v>42471</v>
      </c>
      <c r="X134" s="403"/>
      <c r="Y134" s="403"/>
      <c r="Z134" s="404"/>
    </row>
    <row r="135" spans="2:26" ht="20.25" customHeight="1" x14ac:dyDescent="0.25">
      <c r="B135" s="399"/>
      <c r="C135" s="399"/>
      <c r="D135" s="399"/>
      <c r="E135" s="399"/>
      <c r="F135" s="399"/>
      <c r="G135" s="399"/>
      <c r="H135" s="400" t="s">
        <v>140</v>
      </c>
      <c r="I135" s="400"/>
      <c r="J135" s="400"/>
      <c r="K135" s="400"/>
      <c r="L135" s="400"/>
      <c r="M135" s="400"/>
      <c r="N135" s="400"/>
      <c r="O135" s="400"/>
      <c r="P135" s="400"/>
      <c r="Q135" s="401">
        <v>42480</v>
      </c>
      <c r="R135" s="401"/>
      <c r="S135" s="401"/>
      <c r="T135" s="401"/>
      <c r="U135" s="401"/>
      <c r="V135" s="401"/>
      <c r="W135" s="402">
        <v>42549</v>
      </c>
      <c r="X135" s="403"/>
      <c r="Y135" s="403"/>
      <c r="Z135" s="404"/>
    </row>
    <row r="136" spans="2:26" ht="18.75" customHeight="1" x14ac:dyDescent="0.25">
      <c r="B136" s="399"/>
      <c r="C136" s="399"/>
      <c r="D136" s="399"/>
      <c r="E136" s="399"/>
      <c r="F136" s="399"/>
      <c r="G136" s="399"/>
      <c r="H136" s="400" t="s">
        <v>141</v>
      </c>
      <c r="I136" s="400"/>
      <c r="J136" s="400"/>
      <c r="K136" s="400"/>
      <c r="L136" s="400"/>
      <c r="M136" s="400"/>
      <c r="N136" s="400"/>
      <c r="O136" s="400"/>
      <c r="P136" s="400"/>
      <c r="Q136" s="401">
        <v>42461</v>
      </c>
      <c r="R136" s="401"/>
      <c r="S136" s="401"/>
      <c r="T136" s="401"/>
      <c r="U136" s="401"/>
      <c r="V136" s="401"/>
      <c r="W136" s="402">
        <v>42551</v>
      </c>
      <c r="X136" s="403"/>
      <c r="Y136" s="403"/>
      <c r="Z136" s="404"/>
    </row>
    <row r="137" spans="2:26" x14ac:dyDescent="0.25">
      <c r="B137" s="399"/>
      <c r="C137" s="399"/>
      <c r="D137" s="399"/>
      <c r="E137" s="399"/>
      <c r="F137" s="399"/>
      <c r="G137" s="399"/>
      <c r="H137" s="400"/>
      <c r="I137" s="400"/>
      <c r="J137" s="400"/>
      <c r="K137" s="400"/>
      <c r="L137" s="400"/>
      <c r="M137" s="400"/>
      <c r="N137" s="400"/>
      <c r="O137" s="400"/>
      <c r="P137" s="400"/>
      <c r="Q137" s="401"/>
      <c r="R137" s="401"/>
      <c r="S137" s="401"/>
      <c r="T137" s="401"/>
      <c r="U137" s="401"/>
      <c r="V137" s="401"/>
      <c r="W137" s="402"/>
      <c r="X137" s="403"/>
      <c r="Y137" s="403"/>
      <c r="Z137" s="404"/>
    </row>
    <row r="138" spans="2:26" ht="12" customHeight="1" x14ac:dyDescent="0.25">
      <c r="B138" s="399"/>
      <c r="C138" s="399"/>
      <c r="D138" s="399"/>
      <c r="E138" s="399"/>
      <c r="F138" s="399"/>
      <c r="G138" s="399"/>
      <c r="H138" s="400"/>
      <c r="I138" s="400"/>
      <c r="J138" s="400"/>
      <c r="K138" s="400"/>
      <c r="L138" s="400"/>
      <c r="M138" s="400"/>
      <c r="N138" s="400"/>
      <c r="O138" s="400"/>
      <c r="P138" s="400"/>
      <c r="Q138" s="401"/>
      <c r="R138" s="401"/>
      <c r="S138" s="401"/>
      <c r="T138" s="401"/>
      <c r="U138" s="401"/>
      <c r="V138" s="401"/>
      <c r="W138" s="402"/>
      <c r="X138" s="403"/>
      <c r="Y138" s="403"/>
      <c r="Z138" s="404"/>
    </row>
    <row r="139" spans="2:26" ht="26.25" customHeight="1" x14ac:dyDescent="0.25">
      <c r="B139" s="399" t="s">
        <v>132</v>
      </c>
      <c r="C139" s="399"/>
      <c r="D139" s="399"/>
      <c r="E139" s="399"/>
      <c r="F139" s="399"/>
      <c r="G139" s="399"/>
      <c r="H139" s="460" t="s">
        <v>142</v>
      </c>
      <c r="I139" s="460"/>
      <c r="J139" s="460"/>
      <c r="K139" s="460"/>
      <c r="L139" s="460"/>
      <c r="M139" s="460"/>
      <c r="N139" s="460"/>
      <c r="O139" s="460"/>
      <c r="P139" s="460"/>
      <c r="Q139" s="401">
        <v>42471</v>
      </c>
      <c r="R139" s="401"/>
      <c r="S139" s="401"/>
      <c r="T139" s="401"/>
      <c r="U139" s="401"/>
      <c r="V139" s="401"/>
      <c r="W139" s="402">
        <v>42475</v>
      </c>
      <c r="X139" s="403"/>
      <c r="Y139" s="403"/>
      <c r="Z139" s="404"/>
    </row>
    <row r="140" spans="2:26" ht="15.75" customHeight="1" x14ac:dyDescent="0.25">
      <c r="B140" s="399"/>
      <c r="C140" s="399"/>
      <c r="D140" s="399"/>
      <c r="E140" s="399"/>
      <c r="F140" s="399"/>
      <c r="G140" s="464"/>
      <c r="H140" s="467" t="s">
        <v>143</v>
      </c>
      <c r="I140" s="468"/>
      <c r="J140" s="468"/>
      <c r="K140" s="468"/>
      <c r="L140" s="468"/>
      <c r="M140" s="468"/>
      <c r="N140" s="468"/>
      <c r="O140" s="468"/>
      <c r="P140" s="469"/>
      <c r="Q140" s="470">
        <v>42478</v>
      </c>
      <c r="R140" s="471"/>
      <c r="S140" s="471"/>
      <c r="T140" s="471"/>
      <c r="U140" s="471"/>
      <c r="V140" s="471"/>
      <c r="W140" s="402">
        <v>42482</v>
      </c>
      <c r="X140" s="403"/>
      <c r="Y140" s="403"/>
      <c r="Z140" s="404"/>
    </row>
    <row r="141" spans="2:26" ht="15.75" customHeight="1" x14ac:dyDescent="0.25">
      <c r="B141" s="399"/>
      <c r="C141" s="399"/>
      <c r="D141" s="399"/>
      <c r="E141" s="399"/>
      <c r="F141" s="399"/>
      <c r="G141" s="464"/>
      <c r="H141" s="155" t="s">
        <v>152</v>
      </c>
      <c r="I141" s="156"/>
      <c r="J141" s="156"/>
      <c r="K141" s="156"/>
      <c r="L141" s="156"/>
      <c r="M141" s="156"/>
      <c r="N141" s="156"/>
      <c r="O141" s="156"/>
      <c r="P141" s="156"/>
      <c r="Q141" s="402">
        <v>42487</v>
      </c>
      <c r="R141" s="403"/>
      <c r="S141" s="403"/>
      <c r="T141" s="403"/>
      <c r="U141" s="403"/>
      <c r="V141" s="404"/>
      <c r="W141" s="402">
        <v>42551</v>
      </c>
      <c r="X141" s="403"/>
      <c r="Y141" s="403"/>
      <c r="Z141" s="404"/>
    </row>
    <row r="142" spans="2:26" x14ac:dyDescent="0.25">
      <c r="B142" s="399"/>
      <c r="C142" s="399"/>
      <c r="D142" s="399"/>
      <c r="E142" s="399"/>
      <c r="F142" s="399"/>
      <c r="G142" s="399"/>
      <c r="H142" s="472" t="s">
        <v>153</v>
      </c>
      <c r="I142" s="472"/>
      <c r="J142" s="472"/>
      <c r="K142" s="472"/>
      <c r="L142" s="472"/>
      <c r="M142" s="472"/>
      <c r="N142" s="472"/>
      <c r="O142" s="472"/>
      <c r="P142" s="472"/>
      <c r="Q142" s="473">
        <v>42475</v>
      </c>
      <c r="R142" s="473"/>
      <c r="S142" s="473"/>
      <c r="T142" s="473"/>
      <c r="U142" s="473"/>
      <c r="V142" s="473"/>
      <c r="W142" s="402">
        <v>42545</v>
      </c>
      <c r="X142" s="403"/>
      <c r="Y142" s="403"/>
      <c r="Z142" s="404"/>
    </row>
    <row r="143" spans="2:26" x14ac:dyDescent="0.25">
      <c r="B143" s="399"/>
      <c r="C143" s="399"/>
      <c r="D143" s="399"/>
      <c r="E143" s="399"/>
      <c r="F143" s="399"/>
      <c r="G143" s="399"/>
      <c r="H143" s="400" t="s">
        <v>154</v>
      </c>
      <c r="I143" s="400"/>
      <c r="J143" s="400"/>
      <c r="K143" s="400"/>
      <c r="L143" s="400"/>
      <c r="M143" s="400"/>
      <c r="N143" s="400"/>
      <c r="O143" s="400"/>
      <c r="P143" s="400"/>
      <c r="Q143" s="401">
        <v>42461</v>
      </c>
      <c r="R143" s="401"/>
      <c r="S143" s="401"/>
      <c r="T143" s="401"/>
      <c r="U143" s="401"/>
      <c r="V143" s="401"/>
      <c r="W143" s="402">
        <v>42551</v>
      </c>
      <c r="X143" s="403"/>
      <c r="Y143" s="403"/>
      <c r="Z143" s="404"/>
    </row>
    <row r="144" spans="2:26" ht="12" customHeight="1" x14ac:dyDescent="0.25">
      <c r="B144" s="399"/>
      <c r="C144" s="399"/>
      <c r="D144" s="399"/>
      <c r="E144" s="399"/>
      <c r="F144" s="399"/>
      <c r="G144" s="399"/>
      <c r="H144" s="460"/>
      <c r="I144" s="460"/>
      <c r="J144" s="460"/>
      <c r="K144" s="460"/>
      <c r="L144" s="460"/>
      <c r="M144" s="460"/>
      <c r="N144" s="460"/>
      <c r="O144" s="460"/>
      <c r="P144" s="460"/>
      <c r="Q144" s="401"/>
      <c r="R144" s="401"/>
      <c r="S144" s="401"/>
      <c r="T144" s="401"/>
      <c r="U144" s="401"/>
      <c r="V144" s="401"/>
      <c r="W144" s="402"/>
      <c r="X144" s="403"/>
      <c r="Y144" s="403"/>
      <c r="Z144" s="404"/>
    </row>
    <row r="145" spans="2:26" ht="12" customHeight="1" x14ac:dyDescent="0.25">
      <c r="B145" s="465"/>
      <c r="C145" s="465"/>
      <c r="D145" s="465"/>
      <c r="E145" s="465"/>
      <c r="F145" s="465"/>
      <c r="G145" s="466"/>
      <c r="H145" s="474"/>
      <c r="I145" s="475"/>
      <c r="J145" s="475"/>
      <c r="K145" s="475"/>
      <c r="L145" s="475"/>
      <c r="M145" s="475"/>
      <c r="N145" s="475"/>
      <c r="O145" s="475"/>
      <c r="P145" s="476"/>
      <c r="Q145" s="404"/>
      <c r="R145" s="401"/>
      <c r="S145" s="401"/>
      <c r="T145" s="401"/>
      <c r="U145" s="401"/>
      <c r="V145" s="401"/>
      <c r="W145" s="402"/>
      <c r="X145" s="403"/>
      <c r="Y145" s="403"/>
      <c r="Z145" s="404"/>
    </row>
    <row r="146" spans="2:26" x14ac:dyDescent="0.25">
      <c r="B146" s="466" t="s">
        <v>133</v>
      </c>
      <c r="C146" s="488"/>
      <c r="D146" s="488"/>
      <c r="E146" s="488"/>
      <c r="F146" s="488"/>
      <c r="G146" s="489"/>
      <c r="H146" s="156" t="s">
        <v>145</v>
      </c>
      <c r="I146" s="156"/>
      <c r="J146" s="156"/>
      <c r="K146" s="156"/>
      <c r="L146" s="156"/>
      <c r="M146" s="156"/>
      <c r="N146" s="156"/>
      <c r="O146" s="156"/>
      <c r="P146" s="157"/>
      <c r="Q146" s="402">
        <v>42464</v>
      </c>
      <c r="R146" s="403"/>
      <c r="S146" s="403"/>
      <c r="T146" s="403"/>
      <c r="U146" s="403"/>
      <c r="V146" s="404"/>
      <c r="W146" s="402">
        <v>42468</v>
      </c>
      <c r="X146" s="403"/>
      <c r="Y146" s="403"/>
      <c r="Z146" s="404"/>
    </row>
    <row r="147" spans="2:26" x14ac:dyDescent="0.25">
      <c r="B147" s="150"/>
      <c r="C147" s="149"/>
      <c r="D147" s="149"/>
      <c r="E147" s="149"/>
      <c r="F147" s="149"/>
      <c r="G147" s="151"/>
      <c r="H147" s="156" t="s">
        <v>146</v>
      </c>
      <c r="I147" s="156"/>
      <c r="J147" s="156"/>
      <c r="K147" s="156"/>
      <c r="L147" s="156"/>
      <c r="M147" s="156"/>
      <c r="N147" s="156"/>
      <c r="O147" s="156"/>
      <c r="P147" s="157"/>
      <c r="Q147" s="402">
        <v>42471</v>
      </c>
      <c r="R147" s="403"/>
      <c r="S147" s="403"/>
      <c r="T147" s="403"/>
      <c r="U147" s="403"/>
      <c r="V147" s="404"/>
      <c r="W147" s="402">
        <v>42475</v>
      </c>
      <c r="X147" s="403"/>
      <c r="Y147" s="403"/>
      <c r="Z147" s="404"/>
    </row>
    <row r="148" spans="2:26" ht="31.5" customHeight="1" x14ac:dyDescent="0.25">
      <c r="B148" s="150"/>
      <c r="C148" s="149"/>
      <c r="D148" s="149"/>
      <c r="E148" s="149"/>
      <c r="F148" s="149"/>
      <c r="G148" s="151"/>
      <c r="H148" s="461" t="s">
        <v>147</v>
      </c>
      <c r="I148" s="462"/>
      <c r="J148" s="462"/>
      <c r="K148" s="462"/>
      <c r="L148" s="462"/>
      <c r="M148" s="462"/>
      <c r="N148" s="462"/>
      <c r="O148" s="462"/>
      <c r="P148" s="463"/>
      <c r="Q148" s="402">
        <v>42478</v>
      </c>
      <c r="R148" s="403"/>
      <c r="S148" s="403"/>
      <c r="T148" s="403"/>
      <c r="U148" s="403"/>
      <c r="V148" s="404"/>
      <c r="W148" s="402">
        <v>42489</v>
      </c>
      <c r="X148" s="403"/>
      <c r="Y148" s="403"/>
      <c r="Z148" s="404"/>
    </row>
    <row r="149" spans="2:26" ht="33.75" customHeight="1" x14ac:dyDescent="0.25">
      <c r="B149" s="150"/>
      <c r="C149" s="149"/>
      <c r="D149" s="149"/>
      <c r="E149" s="149"/>
      <c r="F149" s="149"/>
      <c r="G149" s="151"/>
      <c r="H149" s="461" t="s">
        <v>148</v>
      </c>
      <c r="I149" s="462"/>
      <c r="J149" s="462"/>
      <c r="K149" s="462"/>
      <c r="L149" s="462"/>
      <c r="M149" s="462"/>
      <c r="N149" s="462"/>
      <c r="O149" s="462"/>
      <c r="P149" s="463"/>
      <c r="Q149" s="402">
        <v>42496</v>
      </c>
      <c r="R149" s="403"/>
      <c r="S149" s="403"/>
      <c r="T149" s="403"/>
      <c r="U149" s="403"/>
      <c r="V149" s="404"/>
      <c r="W149" s="402">
        <v>42550</v>
      </c>
      <c r="X149" s="403"/>
      <c r="Y149" s="403"/>
      <c r="Z149" s="404"/>
    </row>
    <row r="150" spans="2:26" ht="33.75" customHeight="1" x14ac:dyDescent="0.25">
      <c r="B150" s="150"/>
      <c r="C150" s="149"/>
      <c r="D150" s="149"/>
      <c r="E150" s="149"/>
      <c r="F150" s="149"/>
      <c r="G150" s="151"/>
      <c r="H150" s="461" t="s">
        <v>149</v>
      </c>
      <c r="I150" s="462"/>
      <c r="J150" s="462"/>
      <c r="K150" s="462"/>
      <c r="L150" s="462"/>
      <c r="M150" s="462"/>
      <c r="N150" s="462"/>
      <c r="O150" s="462"/>
      <c r="P150" s="463"/>
      <c r="Q150" s="402">
        <v>42499</v>
      </c>
      <c r="R150" s="403"/>
      <c r="S150" s="403"/>
      <c r="T150" s="403"/>
      <c r="U150" s="403"/>
      <c r="V150" s="404"/>
      <c r="W150" s="402">
        <v>42551</v>
      </c>
      <c r="X150" s="403"/>
      <c r="Y150" s="403"/>
      <c r="Z150" s="404"/>
    </row>
    <row r="151" spans="2:26" x14ac:dyDescent="0.25">
      <c r="B151" s="139"/>
      <c r="C151" s="140"/>
      <c r="D151" s="140"/>
      <c r="E151" s="140"/>
      <c r="F151" s="140"/>
      <c r="G151" s="141"/>
      <c r="H151" s="156" t="s">
        <v>150</v>
      </c>
      <c r="I151" s="156"/>
      <c r="J151" s="156"/>
      <c r="K151" s="156"/>
      <c r="L151" s="156"/>
      <c r="M151" s="156"/>
      <c r="N151" s="156"/>
      <c r="O151" s="156"/>
      <c r="P151" s="157"/>
      <c r="Q151" s="402">
        <v>42496</v>
      </c>
      <c r="R151" s="403"/>
      <c r="S151" s="403"/>
      <c r="T151" s="403"/>
      <c r="U151" s="403"/>
      <c r="V151" s="404"/>
      <c r="W151" s="402">
        <v>42551</v>
      </c>
      <c r="X151" s="403"/>
      <c r="Y151" s="403"/>
      <c r="Z151" s="404"/>
    </row>
    <row r="152" spans="2:26" ht="40.5" customHeight="1" x14ac:dyDescent="0.25">
      <c r="B152" s="466" t="s">
        <v>134</v>
      </c>
      <c r="C152" s="488"/>
      <c r="D152" s="488"/>
      <c r="E152" s="488"/>
      <c r="F152" s="488"/>
      <c r="G152" s="489"/>
      <c r="H152" s="461" t="s">
        <v>166</v>
      </c>
      <c r="I152" s="462"/>
      <c r="J152" s="462"/>
      <c r="K152" s="462"/>
      <c r="L152" s="462"/>
      <c r="M152" s="462"/>
      <c r="N152" s="462"/>
      <c r="O152" s="462"/>
      <c r="P152" s="463"/>
      <c r="Q152" s="402">
        <v>42461</v>
      </c>
      <c r="R152" s="403"/>
      <c r="S152" s="403"/>
      <c r="T152" s="403"/>
      <c r="U152" s="403"/>
      <c r="V152" s="404"/>
      <c r="W152" s="402">
        <v>42551</v>
      </c>
      <c r="X152" s="403"/>
      <c r="Y152" s="403"/>
      <c r="Z152" s="404"/>
    </row>
    <row r="153" spans="2:26" ht="34.5" customHeight="1" x14ac:dyDescent="0.25">
      <c r="B153" s="158"/>
      <c r="C153" s="149"/>
      <c r="D153" s="149"/>
      <c r="E153" s="149"/>
      <c r="F153" s="149"/>
      <c r="G153" s="151"/>
      <c r="H153" s="461" t="s">
        <v>167</v>
      </c>
      <c r="I153" s="462"/>
      <c r="J153" s="462"/>
      <c r="K153" s="462"/>
      <c r="L153" s="462"/>
      <c r="M153" s="462"/>
      <c r="N153" s="462"/>
      <c r="O153" s="462"/>
      <c r="P153" s="463"/>
      <c r="Q153" s="402">
        <v>42461</v>
      </c>
      <c r="R153" s="403"/>
      <c r="S153" s="403"/>
      <c r="T153" s="403"/>
      <c r="U153" s="403"/>
      <c r="V153" s="404"/>
      <c r="W153" s="402">
        <v>42551</v>
      </c>
      <c r="X153" s="403"/>
      <c r="Y153" s="403"/>
      <c r="Z153" s="404"/>
    </row>
    <row r="154" spans="2:26" ht="33.75" customHeight="1" x14ac:dyDescent="0.25">
      <c r="B154" s="150"/>
      <c r="C154" s="149"/>
      <c r="D154" s="149"/>
      <c r="E154" s="149" t="s">
        <v>76</v>
      </c>
      <c r="F154" s="149"/>
      <c r="G154" s="151"/>
      <c r="H154" s="461" t="s">
        <v>168</v>
      </c>
      <c r="I154" s="462"/>
      <c r="J154" s="462"/>
      <c r="K154" s="462"/>
      <c r="L154" s="462"/>
      <c r="M154" s="462"/>
      <c r="N154" s="462"/>
      <c r="O154" s="462"/>
      <c r="P154" s="463"/>
      <c r="Q154" s="402">
        <v>42461</v>
      </c>
      <c r="R154" s="403"/>
      <c r="S154" s="403"/>
      <c r="T154" s="403"/>
      <c r="U154" s="403"/>
      <c r="V154" s="404"/>
      <c r="W154" s="402">
        <v>42551</v>
      </c>
      <c r="X154" s="403"/>
      <c r="Y154" s="403"/>
      <c r="Z154" s="404"/>
    </row>
    <row r="155" spans="2:26" ht="34.5" customHeight="1" x14ac:dyDescent="0.25">
      <c r="B155" s="150"/>
      <c r="C155" s="149"/>
      <c r="D155" s="149"/>
      <c r="E155" s="149"/>
      <c r="F155" s="149"/>
      <c r="G155" s="151"/>
      <c r="H155" s="461" t="s">
        <v>169</v>
      </c>
      <c r="I155" s="462"/>
      <c r="J155" s="462"/>
      <c r="K155" s="462"/>
      <c r="L155" s="462"/>
      <c r="M155" s="462"/>
      <c r="N155" s="462"/>
      <c r="O155" s="462"/>
      <c r="P155" s="463"/>
      <c r="Q155" s="402">
        <v>42461</v>
      </c>
      <c r="R155" s="403"/>
      <c r="S155" s="403"/>
      <c r="T155" s="403"/>
      <c r="U155" s="403"/>
      <c r="V155" s="404"/>
      <c r="W155" s="402">
        <v>42551</v>
      </c>
      <c r="X155" s="403"/>
      <c r="Y155" s="403"/>
      <c r="Z155" s="404"/>
    </row>
    <row r="156" spans="2:26" ht="20.25" customHeight="1" x14ac:dyDescent="0.25">
      <c r="B156" s="150"/>
      <c r="C156" s="149"/>
      <c r="D156" s="149"/>
      <c r="E156" s="149"/>
      <c r="F156" s="149"/>
      <c r="G156" s="151"/>
      <c r="H156" s="153"/>
      <c r="I156" s="152"/>
      <c r="J156" s="152"/>
      <c r="K156" s="152"/>
      <c r="L156" s="152"/>
      <c r="M156" s="152"/>
      <c r="N156" s="152"/>
      <c r="O156" s="152"/>
      <c r="P156" s="154"/>
      <c r="Q156" s="402"/>
      <c r="R156" s="403"/>
      <c r="S156" s="403"/>
      <c r="T156" s="403"/>
      <c r="U156" s="403"/>
      <c r="V156" s="404"/>
      <c r="W156" s="402"/>
      <c r="X156" s="403"/>
      <c r="Y156" s="403"/>
      <c r="Z156" s="404"/>
    </row>
    <row r="157" spans="2:26" ht="27.75" customHeight="1" x14ac:dyDescent="0.25">
      <c r="B157" s="139"/>
      <c r="C157" s="140"/>
      <c r="D157" s="140"/>
      <c r="E157" s="140"/>
      <c r="F157" s="140"/>
      <c r="G157" s="141"/>
      <c r="H157" s="155"/>
      <c r="I157" s="156"/>
      <c r="J157" s="156"/>
      <c r="K157" s="156"/>
      <c r="L157" s="156"/>
      <c r="M157" s="156"/>
      <c r="N157" s="156"/>
      <c r="O157" s="156"/>
      <c r="P157" s="157"/>
      <c r="Q157" s="402"/>
      <c r="R157" s="403"/>
      <c r="S157" s="403"/>
      <c r="T157" s="403"/>
      <c r="U157" s="403"/>
      <c r="V157" s="404"/>
      <c r="W157" s="402"/>
      <c r="X157" s="403"/>
      <c r="Y157" s="403"/>
      <c r="Z157" s="404"/>
    </row>
    <row r="158" spans="2:26" x14ac:dyDescent="0.25">
      <c r="B158" s="26"/>
      <c r="C158" s="27"/>
      <c r="D158" s="27"/>
      <c r="E158" s="27"/>
      <c r="F158" s="27"/>
      <c r="G158" s="28"/>
      <c r="H158" s="29"/>
      <c r="I158" s="405" t="s">
        <v>109</v>
      </c>
      <c r="J158" s="406"/>
      <c r="K158" s="406"/>
      <c r="L158" s="406"/>
      <c r="M158" s="406"/>
      <c r="N158" s="406"/>
      <c r="O158" s="406"/>
      <c r="P158" s="407"/>
      <c r="Q158" s="408"/>
      <c r="R158" s="409"/>
      <c r="S158" s="409"/>
      <c r="T158" s="409"/>
      <c r="U158" s="409"/>
      <c r="V158" s="410"/>
      <c r="W158" s="408"/>
      <c r="X158" s="409"/>
      <c r="Y158" s="409"/>
      <c r="Z158" s="410"/>
    </row>
    <row r="159" spans="2:26" x14ac:dyDescent="0.25">
      <c r="B159" s="419"/>
      <c r="C159" s="420"/>
      <c r="D159" s="420"/>
      <c r="E159" s="420"/>
      <c r="F159" s="420"/>
      <c r="G159" s="420"/>
      <c r="H159" s="420"/>
      <c r="I159" s="420"/>
      <c r="J159" s="420"/>
      <c r="K159" s="420"/>
      <c r="L159" s="420"/>
      <c r="M159" s="420"/>
      <c r="N159" s="420"/>
      <c r="O159" s="420"/>
      <c r="P159" s="420"/>
      <c r="Q159" s="420"/>
      <c r="R159" s="420"/>
      <c r="S159" s="420"/>
      <c r="T159" s="420"/>
      <c r="U159" s="420"/>
      <c r="V159" s="420"/>
      <c r="W159" s="420"/>
      <c r="X159" s="420"/>
      <c r="Y159" s="420"/>
      <c r="Z159" s="421"/>
    </row>
    <row r="160" spans="2:26" x14ac:dyDescent="0.25">
      <c r="B160" s="422" t="s">
        <v>40</v>
      </c>
      <c r="C160" s="422"/>
      <c r="D160" s="422"/>
      <c r="E160" s="422"/>
      <c r="F160" s="422"/>
      <c r="G160" s="422"/>
      <c r="H160" s="30" t="s">
        <v>41</v>
      </c>
      <c r="I160" s="422" t="s">
        <v>42</v>
      </c>
      <c r="J160" s="422"/>
      <c r="K160" s="422"/>
      <c r="L160" s="422"/>
      <c r="M160" s="422"/>
      <c r="N160" s="422"/>
      <c r="O160" s="422"/>
      <c r="P160" s="422"/>
      <c r="Q160" s="423" t="s">
        <v>41</v>
      </c>
      <c r="R160" s="424"/>
      <c r="S160" s="417"/>
      <c r="T160" s="417"/>
      <c r="U160" s="417"/>
      <c r="V160" s="417"/>
      <c r="W160" s="417"/>
      <c r="X160" s="417"/>
      <c r="Y160" s="417"/>
      <c r="Z160" s="418"/>
    </row>
    <row r="161" spans="2:28" x14ac:dyDescent="0.25">
      <c r="B161" s="411" t="s">
        <v>155</v>
      </c>
      <c r="C161" s="412"/>
      <c r="D161" s="412"/>
      <c r="E161" s="412"/>
      <c r="F161" s="413"/>
      <c r="G161" s="414"/>
      <c r="H161" s="31"/>
      <c r="I161" s="415" t="s">
        <v>158</v>
      </c>
      <c r="J161" s="413"/>
      <c r="K161" s="413"/>
      <c r="L161" s="413"/>
      <c r="M161" s="413"/>
      <c r="N161" s="413"/>
      <c r="O161" s="413"/>
      <c r="P161" s="414"/>
      <c r="Q161" s="416"/>
      <c r="R161" s="417"/>
      <c r="S161" s="417"/>
      <c r="T161" s="417"/>
      <c r="U161" s="417"/>
      <c r="V161" s="417"/>
      <c r="W161" s="417"/>
      <c r="X161" s="417"/>
      <c r="Y161" s="417"/>
      <c r="Z161" s="418"/>
    </row>
    <row r="162" spans="2:28" x14ac:dyDescent="0.25">
      <c r="B162" s="411" t="s">
        <v>160</v>
      </c>
      <c r="C162" s="412"/>
      <c r="D162" s="412"/>
      <c r="E162" s="412"/>
      <c r="F162" s="413"/>
      <c r="G162" s="414"/>
      <c r="H162" s="31"/>
      <c r="I162" s="415" t="s">
        <v>159</v>
      </c>
      <c r="J162" s="413"/>
      <c r="K162" s="413"/>
      <c r="L162" s="413"/>
      <c r="M162" s="413"/>
      <c r="N162" s="413"/>
      <c r="O162" s="413"/>
      <c r="P162" s="414"/>
      <c r="Q162" s="416"/>
      <c r="R162" s="417"/>
      <c r="S162" s="417"/>
      <c r="T162" s="417"/>
      <c r="U162" s="417"/>
      <c r="V162" s="417"/>
      <c r="W162" s="417"/>
      <c r="X162" s="417"/>
      <c r="Y162" s="417"/>
      <c r="Z162" s="418"/>
    </row>
    <row r="163" spans="2:28" x14ac:dyDescent="0.25">
      <c r="B163" s="415" t="s">
        <v>156</v>
      </c>
      <c r="C163" s="413"/>
      <c r="D163" s="413"/>
      <c r="E163" s="413"/>
      <c r="F163" s="413"/>
      <c r="G163" s="414"/>
      <c r="H163" s="31"/>
      <c r="I163" s="415">
        <v>3</v>
      </c>
      <c r="J163" s="413"/>
      <c r="K163" s="413"/>
      <c r="L163" s="413"/>
      <c r="M163" s="413"/>
      <c r="N163" s="413"/>
      <c r="O163" s="413"/>
      <c r="P163" s="414"/>
      <c r="Q163" s="416"/>
      <c r="R163" s="417"/>
      <c r="S163" s="417"/>
      <c r="T163" s="417"/>
      <c r="U163" s="417"/>
      <c r="V163" s="417"/>
      <c r="W163" s="417"/>
      <c r="X163" s="417"/>
      <c r="Y163" s="417"/>
      <c r="Z163" s="418"/>
    </row>
    <row r="164" spans="2:28" x14ac:dyDescent="0.25">
      <c r="B164" s="415" t="s">
        <v>157</v>
      </c>
      <c r="C164" s="413"/>
      <c r="D164" s="413"/>
      <c r="E164" s="413"/>
      <c r="F164" s="413"/>
      <c r="G164" s="414"/>
      <c r="H164" s="31"/>
      <c r="I164" s="415">
        <v>4</v>
      </c>
      <c r="J164" s="413"/>
      <c r="K164" s="413"/>
      <c r="L164" s="413"/>
      <c r="M164" s="413"/>
      <c r="N164" s="413"/>
      <c r="O164" s="413"/>
      <c r="P164" s="414"/>
      <c r="Q164" s="416"/>
      <c r="R164" s="417"/>
      <c r="S164" s="417"/>
      <c r="T164" s="417"/>
      <c r="U164" s="417"/>
      <c r="V164" s="417"/>
      <c r="W164" s="417"/>
      <c r="X164" s="417"/>
      <c r="Y164" s="417"/>
      <c r="Z164" s="418"/>
    </row>
    <row r="165" spans="2:28" x14ac:dyDescent="0.25">
      <c r="B165" s="415">
        <v>5</v>
      </c>
      <c r="C165" s="413"/>
      <c r="D165" s="413"/>
      <c r="E165" s="413"/>
      <c r="F165" s="413"/>
      <c r="G165" s="414"/>
      <c r="H165" s="31"/>
      <c r="I165" s="415">
        <v>5</v>
      </c>
      <c r="J165" s="413"/>
      <c r="K165" s="413"/>
      <c r="L165" s="413"/>
      <c r="M165" s="413"/>
      <c r="N165" s="413"/>
      <c r="O165" s="413"/>
      <c r="P165" s="414"/>
      <c r="Q165" s="416"/>
      <c r="R165" s="417"/>
      <c r="S165" s="417"/>
      <c r="T165" s="417"/>
      <c r="U165" s="417"/>
      <c r="V165" s="417"/>
      <c r="W165" s="417"/>
      <c r="X165" s="417"/>
      <c r="Y165" s="417"/>
      <c r="Z165" s="418"/>
    </row>
    <row r="166" spans="2:28" x14ac:dyDescent="0.25">
      <c r="B166" s="425"/>
      <c r="C166" s="426"/>
      <c r="D166" s="426"/>
      <c r="E166" s="426"/>
      <c r="F166" s="426"/>
      <c r="G166" s="426"/>
      <c r="H166" s="426"/>
      <c r="I166" s="426"/>
      <c r="J166" s="426"/>
      <c r="K166" s="426"/>
      <c r="L166" s="426"/>
      <c r="M166" s="426"/>
      <c r="N166" s="426"/>
      <c r="O166" s="426"/>
      <c r="P166" s="426"/>
      <c r="Q166" s="426"/>
      <c r="R166" s="426"/>
      <c r="S166" s="426"/>
      <c r="T166" s="426"/>
      <c r="U166" s="426"/>
      <c r="V166" s="426"/>
      <c r="W166" s="426"/>
      <c r="X166" s="426"/>
      <c r="Y166" s="426"/>
      <c r="Z166" s="427"/>
    </row>
    <row r="167" spans="2:28" x14ac:dyDescent="0.25">
      <c r="B167" s="428" t="s">
        <v>43</v>
      </c>
      <c r="C167" s="60"/>
      <c r="D167" s="60"/>
      <c r="E167" s="60"/>
      <c r="F167" s="32" t="s">
        <v>44</v>
      </c>
      <c r="G167" s="411" t="s">
        <v>164</v>
      </c>
      <c r="H167" s="413"/>
      <c r="I167" s="413"/>
      <c r="J167" s="413"/>
      <c r="K167" s="413"/>
      <c r="L167" s="413"/>
      <c r="M167" s="413"/>
      <c r="N167" s="413"/>
      <c r="O167" s="413"/>
      <c r="P167" s="413"/>
      <c r="Q167" s="413"/>
      <c r="R167" s="413"/>
      <c r="S167" s="413"/>
      <c r="T167" s="413"/>
      <c r="U167" s="413"/>
      <c r="V167" s="413"/>
      <c r="W167" s="413"/>
      <c r="X167" s="413"/>
      <c r="Y167" s="413"/>
      <c r="Z167" s="414"/>
    </row>
    <row r="168" spans="2:28" x14ac:dyDescent="0.25">
      <c r="B168" s="429"/>
      <c r="C168" s="61"/>
      <c r="D168" s="61"/>
      <c r="E168" s="61"/>
      <c r="F168" s="32" t="s">
        <v>45</v>
      </c>
      <c r="G168" s="451" t="s">
        <v>165</v>
      </c>
      <c r="H168" s="452"/>
      <c r="I168" s="452"/>
      <c r="J168" s="452"/>
      <c r="K168" s="452"/>
      <c r="L168" s="452"/>
      <c r="M168" s="452"/>
      <c r="N168" s="452"/>
      <c r="O168" s="452"/>
      <c r="P168" s="452"/>
      <c r="Q168" s="452"/>
      <c r="R168" s="452"/>
      <c r="S168" s="452"/>
      <c r="T168" s="452"/>
      <c r="U168" s="452"/>
      <c r="V168" s="452"/>
      <c r="W168" s="452"/>
      <c r="X168" s="452"/>
      <c r="Y168" s="452"/>
      <c r="Z168" s="453"/>
    </row>
    <row r="169" spans="2:28" x14ac:dyDescent="0.25">
      <c r="B169" s="429"/>
      <c r="C169" s="61"/>
      <c r="D169" s="61"/>
      <c r="E169" s="61"/>
      <c r="F169" s="433" t="s">
        <v>46</v>
      </c>
      <c r="G169" s="454" t="s">
        <v>56</v>
      </c>
      <c r="H169" s="455"/>
      <c r="I169" s="455"/>
      <c r="J169" s="455"/>
      <c r="K169" s="455"/>
      <c r="L169" s="455"/>
      <c r="M169" s="455"/>
      <c r="N169" s="455"/>
      <c r="O169" s="455"/>
      <c r="P169" s="455"/>
      <c r="Q169" s="455"/>
      <c r="R169" s="455"/>
      <c r="S169" s="455"/>
      <c r="T169" s="455"/>
      <c r="U169" s="455"/>
      <c r="V169" s="455"/>
      <c r="W169" s="455"/>
      <c r="X169" s="455"/>
      <c r="Y169" s="455"/>
      <c r="Z169" s="456"/>
    </row>
    <row r="170" spans="2:28" x14ac:dyDescent="0.25">
      <c r="B170" s="430"/>
      <c r="C170" s="62"/>
      <c r="D170" s="62"/>
      <c r="E170" s="62"/>
      <c r="F170" s="434"/>
      <c r="G170" s="457"/>
      <c r="H170" s="458"/>
      <c r="I170" s="458"/>
      <c r="J170" s="458"/>
      <c r="K170" s="458"/>
      <c r="L170" s="458"/>
      <c r="M170" s="458"/>
      <c r="N170" s="458"/>
      <c r="O170" s="458"/>
      <c r="P170" s="458"/>
      <c r="Q170" s="458"/>
      <c r="R170" s="458"/>
      <c r="S170" s="458"/>
      <c r="T170" s="458"/>
      <c r="U170" s="458"/>
      <c r="V170" s="458"/>
      <c r="W170" s="458"/>
      <c r="X170" s="458"/>
      <c r="Y170" s="458"/>
      <c r="Z170" s="459"/>
    </row>
    <row r="171" spans="2:28" x14ac:dyDescent="0.25">
      <c r="B171" s="425"/>
      <c r="C171" s="426"/>
      <c r="D171" s="426"/>
      <c r="E171" s="426"/>
      <c r="F171" s="426"/>
      <c r="G171" s="426"/>
      <c r="H171" s="426"/>
      <c r="I171" s="426"/>
      <c r="J171" s="426"/>
      <c r="K171" s="426"/>
      <c r="L171" s="426"/>
      <c r="M171" s="426"/>
      <c r="N171" s="426"/>
      <c r="O171" s="426"/>
      <c r="P171" s="426"/>
      <c r="Q171" s="426"/>
      <c r="R171" s="426"/>
      <c r="S171" s="426"/>
      <c r="T171" s="426"/>
      <c r="U171" s="426"/>
      <c r="V171" s="426"/>
      <c r="W171" s="426"/>
      <c r="X171" s="426"/>
      <c r="Y171" s="426"/>
      <c r="Z171" s="427"/>
    </row>
    <row r="172" spans="2:28" ht="12" customHeight="1" x14ac:dyDescent="0.25"/>
    <row r="173" spans="2:28" ht="12" customHeight="1" x14ac:dyDescent="0.25">
      <c r="B173" s="33" t="s">
        <v>47</v>
      </c>
      <c r="C173" s="33"/>
      <c r="D173" s="33"/>
      <c r="E173" s="33"/>
    </row>
    <row r="174" spans="2:28" ht="12" customHeight="1" x14ac:dyDescent="0.25"/>
    <row r="175" spans="2:28" s="36" customFormat="1" ht="13.5" customHeight="1" x14ac:dyDescent="0.2">
      <c r="B175" s="35" t="s">
        <v>48</v>
      </c>
      <c r="C175" s="35"/>
      <c r="D175" s="35"/>
      <c r="E175" s="35"/>
      <c r="F175" s="35">
        <v>1000</v>
      </c>
      <c r="G175" s="35">
        <v>2000</v>
      </c>
      <c r="H175" s="35">
        <v>3000</v>
      </c>
      <c r="I175" s="35">
        <v>4000</v>
      </c>
      <c r="J175" s="445">
        <v>5000</v>
      </c>
      <c r="K175" s="445"/>
      <c r="L175" s="445"/>
      <c r="M175" s="445">
        <v>6000</v>
      </c>
      <c r="N175" s="445"/>
      <c r="O175" s="446"/>
      <c r="P175" s="446"/>
      <c r="Q175" s="446">
        <v>9000</v>
      </c>
      <c r="R175" s="447"/>
      <c r="S175" s="447"/>
      <c r="T175" s="448"/>
      <c r="U175" s="82"/>
      <c r="V175" s="449" t="s">
        <v>28</v>
      </c>
      <c r="W175" s="450"/>
      <c r="X175" s="450"/>
      <c r="Y175" s="450"/>
    </row>
    <row r="176" spans="2:28" s="36" customFormat="1" ht="13.5" customHeight="1" x14ac:dyDescent="0.2">
      <c r="B176" s="37">
        <v>1</v>
      </c>
      <c r="C176" s="37" t="s">
        <v>56</v>
      </c>
      <c r="D176" s="37"/>
      <c r="E176" s="37"/>
      <c r="F176" s="39">
        <v>1873469.98</v>
      </c>
      <c r="G176" s="39">
        <v>1442967.84</v>
      </c>
      <c r="H176" s="39">
        <v>993564.64</v>
      </c>
      <c r="I176" s="39">
        <v>0</v>
      </c>
      <c r="J176" s="435">
        <v>423300</v>
      </c>
      <c r="K176" s="436"/>
      <c r="L176" s="437"/>
      <c r="M176" s="435">
        <v>4661949.3099999996</v>
      </c>
      <c r="N176" s="436"/>
      <c r="O176" s="436"/>
      <c r="P176" s="436"/>
      <c r="Q176" s="435">
        <v>-3973517.4</v>
      </c>
      <c r="R176" s="436"/>
      <c r="S176" s="436"/>
      <c r="T176" s="437"/>
      <c r="U176" s="83"/>
      <c r="V176" s="438">
        <f>+F176+G176+H176+I176+J176+M176+Q176</f>
        <v>5421734.3699999992</v>
      </c>
      <c r="W176" s="439"/>
      <c r="X176" s="439"/>
      <c r="Y176" s="439"/>
      <c r="Z176" s="40"/>
      <c r="AA176" s="41"/>
      <c r="AB176" s="41"/>
    </row>
    <row r="177" spans="2:28" s="36" customFormat="1" ht="13.5" customHeight="1" x14ac:dyDescent="0.2">
      <c r="B177" s="42">
        <v>2</v>
      </c>
      <c r="C177" s="42" t="s">
        <v>170</v>
      </c>
      <c r="D177" s="42"/>
      <c r="E177" s="42"/>
      <c r="F177" s="39">
        <v>536154</v>
      </c>
      <c r="G177" s="39">
        <v>91596.34</v>
      </c>
      <c r="H177" s="39">
        <v>30161.86</v>
      </c>
      <c r="I177" s="39">
        <v>1133139.06</v>
      </c>
      <c r="J177" s="435">
        <v>0</v>
      </c>
      <c r="K177" s="436"/>
      <c r="L177" s="437"/>
      <c r="M177" s="435">
        <v>0</v>
      </c>
      <c r="N177" s="436"/>
      <c r="O177" s="436"/>
      <c r="P177" s="436"/>
      <c r="Q177" s="435">
        <v>0</v>
      </c>
      <c r="R177" s="436"/>
      <c r="S177" s="436"/>
      <c r="T177" s="437"/>
      <c r="U177" s="83"/>
      <c r="V177" s="438">
        <f>+F177+G177+H177+I177+J177+M177+Q177</f>
        <v>1791051.26</v>
      </c>
      <c r="W177" s="439"/>
      <c r="X177" s="439"/>
      <c r="Y177" s="439"/>
      <c r="Z177" s="41"/>
      <c r="AA177" s="41"/>
      <c r="AB177" s="41"/>
    </row>
    <row r="178" spans="2:28" s="36" customFormat="1" ht="13.5" customHeight="1" x14ac:dyDescent="0.2">
      <c r="B178" s="42">
        <v>3</v>
      </c>
      <c r="C178" s="42" t="s">
        <v>171</v>
      </c>
      <c r="D178" s="42"/>
      <c r="E178" s="42"/>
      <c r="F178" s="44">
        <v>527947</v>
      </c>
      <c r="G178" s="44">
        <v>129007.86</v>
      </c>
      <c r="H178" s="44">
        <v>201309.27</v>
      </c>
      <c r="I178" s="44">
        <v>500814.55</v>
      </c>
      <c r="J178" s="440">
        <v>0</v>
      </c>
      <c r="K178" s="441"/>
      <c r="L178" s="442"/>
      <c r="M178" s="440">
        <v>0</v>
      </c>
      <c r="N178" s="441"/>
      <c r="O178" s="441"/>
      <c r="P178" s="441"/>
      <c r="Q178" s="440">
        <v>0</v>
      </c>
      <c r="R178" s="441"/>
      <c r="S178" s="441"/>
      <c r="T178" s="442"/>
      <c r="U178" s="84"/>
      <c r="V178" s="438">
        <f>+F178+G178+H178+I178+J178+M178+Q178</f>
        <v>1359078.68</v>
      </c>
      <c r="W178" s="439"/>
      <c r="X178" s="439"/>
      <c r="Y178" s="439"/>
    </row>
    <row r="179" spans="2:28" s="36" customFormat="1" ht="13.5" customHeight="1" x14ac:dyDescent="0.2">
      <c r="B179" s="42">
        <v>4</v>
      </c>
      <c r="C179" s="42" t="s">
        <v>220</v>
      </c>
      <c r="D179" s="42"/>
      <c r="E179" s="42"/>
      <c r="F179" s="44">
        <v>441819</v>
      </c>
      <c r="G179" s="44">
        <v>123093.56</v>
      </c>
      <c r="H179" s="44">
        <v>135462.94</v>
      </c>
      <c r="I179" s="44"/>
      <c r="J179" s="440">
        <v>4998.99</v>
      </c>
      <c r="K179" s="441"/>
      <c r="L179" s="442"/>
      <c r="M179" s="440"/>
      <c r="N179" s="441"/>
      <c r="O179" s="441"/>
      <c r="P179" s="441"/>
      <c r="Q179" s="440"/>
      <c r="R179" s="441"/>
      <c r="S179" s="441"/>
      <c r="T179" s="442"/>
      <c r="U179" s="84"/>
      <c r="V179" s="443">
        <f>SUM(F179:T179)</f>
        <v>705374.49</v>
      </c>
      <c r="W179" s="444"/>
      <c r="X179" s="444"/>
      <c r="Y179" s="444"/>
    </row>
    <row r="180" spans="2:28" s="36" customFormat="1" ht="13.5" customHeight="1" x14ac:dyDescent="0.2">
      <c r="B180" s="42">
        <v>5</v>
      </c>
      <c r="C180" s="42"/>
      <c r="D180" s="42"/>
      <c r="E180" s="42"/>
      <c r="F180" s="44"/>
      <c r="G180" s="44"/>
      <c r="H180" s="44"/>
      <c r="I180" s="44"/>
      <c r="J180" s="440"/>
      <c r="K180" s="441"/>
      <c r="L180" s="442"/>
      <c r="M180" s="440"/>
      <c r="N180" s="441"/>
      <c r="O180" s="441"/>
      <c r="P180" s="441"/>
      <c r="Q180" s="440"/>
      <c r="R180" s="441"/>
      <c r="S180" s="441"/>
      <c r="T180" s="442"/>
      <c r="U180" s="84"/>
      <c r="V180" s="443"/>
      <c r="W180" s="444"/>
      <c r="X180" s="444"/>
      <c r="Y180" s="444"/>
    </row>
    <row r="181" spans="2:28" s="36" customFormat="1" ht="13.5" customHeight="1" x14ac:dyDescent="0.2">
      <c r="B181" s="42">
        <v>6</v>
      </c>
      <c r="C181" s="42"/>
      <c r="D181" s="42"/>
      <c r="E181" s="42"/>
      <c r="F181" s="45"/>
      <c r="G181" s="45"/>
      <c r="H181" s="45"/>
      <c r="I181" s="45"/>
      <c r="J181" s="446"/>
      <c r="K181" s="447"/>
      <c r="L181" s="448"/>
      <c r="M181" s="446"/>
      <c r="N181" s="447"/>
      <c r="O181" s="447"/>
      <c r="P181" s="447"/>
      <c r="Q181" s="446"/>
      <c r="R181" s="447"/>
      <c r="S181" s="447"/>
      <c r="T181" s="448"/>
      <c r="U181" s="82"/>
      <c r="V181" s="445"/>
      <c r="W181" s="450"/>
      <c r="X181" s="450"/>
      <c r="Y181" s="450"/>
    </row>
    <row r="182" spans="2:28" s="36" customFormat="1" ht="13.5" customHeight="1" x14ac:dyDescent="0.2">
      <c r="B182" s="37" t="s">
        <v>28</v>
      </c>
      <c r="C182" s="37"/>
      <c r="D182" s="37"/>
      <c r="E182" s="37"/>
      <c r="F182" s="45"/>
      <c r="G182" s="45"/>
      <c r="H182" s="45"/>
      <c r="I182" s="45"/>
      <c r="J182" s="446"/>
      <c r="K182" s="447"/>
      <c r="L182" s="448"/>
      <c r="M182" s="446"/>
      <c r="N182" s="447"/>
      <c r="O182" s="447"/>
      <c r="P182" s="447"/>
      <c r="Q182" s="446"/>
      <c r="R182" s="447"/>
      <c r="S182" s="447"/>
      <c r="T182" s="448"/>
      <c r="U182" s="82"/>
      <c r="V182" s="445"/>
      <c r="W182" s="450"/>
      <c r="X182" s="450"/>
      <c r="Y182" s="450"/>
    </row>
    <row r="183" spans="2:28" s="36" customFormat="1" ht="13.5" customHeight="1" x14ac:dyDescent="0.2"/>
    <row r="184" spans="2:28" s="36" customFormat="1" ht="13.5" customHeight="1" x14ac:dyDescent="0.2">
      <c r="B184" s="36" t="s">
        <v>49</v>
      </c>
    </row>
    <row r="185" spans="2:28" s="36" customFormat="1" ht="13.5" customHeight="1" x14ac:dyDescent="0.2">
      <c r="B185" s="36" t="s">
        <v>50</v>
      </c>
    </row>
    <row r="200" spans="7:7" x14ac:dyDescent="0.25">
      <c r="G200" s="99"/>
    </row>
  </sheetData>
  <mergeCells count="513">
    <mergeCell ref="Q155:V155"/>
    <mergeCell ref="W155:Z155"/>
    <mergeCell ref="Q156:V156"/>
    <mergeCell ref="W156:Z156"/>
    <mergeCell ref="Q157:V157"/>
    <mergeCell ref="W157:Z157"/>
    <mergeCell ref="AB3:AC5"/>
    <mergeCell ref="AD3:AE5"/>
    <mergeCell ref="B4:Z4"/>
    <mergeCell ref="B5:Z5"/>
    <mergeCell ref="B146:G146"/>
    <mergeCell ref="B152:G152"/>
    <mergeCell ref="H148:P148"/>
    <mergeCell ref="H149:P149"/>
    <mergeCell ref="H150:P150"/>
    <mergeCell ref="H152:P152"/>
    <mergeCell ref="Q141:V141"/>
    <mergeCell ref="W141:Z141"/>
    <mergeCell ref="Q146:V146"/>
    <mergeCell ref="Q147:V147"/>
    <mergeCell ref="Q148:V148"/>
    <mergeCell ref="Q149:V149"/>
    <mergeCell ref="Q150:V150"/>
    <mergeCell ref="Q151:V151"/>
    <mergeCell ref="F10:Z12"/>
    <mergeCell ref="B30:F30"/>
    <mergeCell ref="I30:K30"/>
    <mergeCell ref="L30:Z30"/>
    <mergeCell ref="B31:Z31"/>
    <mergeCell ref="B32:Z32"/>
    <mergeCell ref="B33:B35"/>
    <mergeCell ref="C33:Z35"/>
    <mergeCell ref="B26:F26"/>
    <mergeCell ref="J26:K26"/>
    <mergeCell ref="L26:N26"/>
    <mergeCell ref="P26:S26"/>
    <mergeCell ref="B27:Z27"/>
    <mergeCell ref="B28:F28"/>
    <mergeCell ref="G28:Z28"/>
    <mergeCell ref="B1:Z1"/>
    <mergeCell ref="B2:Z2"/>
    <mergeCell ref="B3:Z3"/>
    <mergeCell ref="B22:Z22"/>
    <mergeCell ref="B23:F23"/>
    <mergeCell ref="G23:Z23"/>
    <mergeCell ref="B24:F24"/>
    <mergeCell ref="G24:Z24"/>
    <mergeCell ref="B25:F25"/>
    <mergeCell ref="G25:Z25"/>
    <mergeCell ref="B13:B16"/>
    <mergeCell ref="F13:Z16"/>
    <mergeCell ref="B17:B18"/>
    <mergeCell ref="F17:Z18"/>
    <mergeCell ref="F19:Z19"/>
    <mergeCell ref="B20:B21"/>
    <mergeCell ref="F20:I21"/>
    <mergeCell ref="J20:P21"/>
    <mergeCell ref="Q20:Z21"/>
    <mergeCell ref="B6:Z6"/>
    <mergeCell ref="B7:Z7"/>
    <mergeCell ref="B8:Z8"/>
    <mergeCell ref="B9:Z9"/>
    <mergeCell ref="B10:B12"/>
    <mergeCell ref="B36:Z36"/>
    <mergeCell ref="B37:B39"/>
    <mergeCell ref="C37:Z39"/>
    <mergeCell ref="B40:Z40"/>
    <mergeCell ref="B41:K41"/>
    <mergeCell ref="L41:M43"/>
    <mergeCell ref="N41:P42"/>
    <mergeCell ref="Q41:S42"/>
    <mergeCell ref="T41:V42"/>
    <mergeCell ref="W41:Y42"/>
    <mergeCell ref="B44:C45"/>
    <mergeCell ref="F44:G47"/>
    <mergeCell ref="H44:H45"/>
    <mergeCell ref="J44:K44"/>
    <mergeCell ref="L44:M45"/>
    <mergeCell ref="N44:N45"/>
    <mergeCell ref="Z41:Z43"/>
    <mergeCell ref="B42:C43"/>
    <mergeCell ref="D42:E43"/>
    <mergeCell ref="F42:G43"/>
    <mergeCell ref="H42:H43"/>
    <mergeCell ref="I42:K43"/>
    <mergeCell ref="Q44:Q45"/>
    <mergeCell ref="T44:T45"/>
    <mergeCell ref="W44:W45"/>
    <mergeCell ref="Z44:Z45"/>
    <mergeCell ref="E45:E47"/>
    <mergeCell ref="J45:K45"/>
    <mergeCell ref="H46:H47"/>
    <mergeCell ref="J46:K46"/>
    <mergeCell ref="L46:M47"/>
    <mergeCell ref="N46:N47"/>
    <mergeCell ref="Q46:Q47"/>
    <mergeCell ref="T46:T47"/>
    <mergeCell ref="W46:W47"/>
    <mergeCell ref="B47:C47"/>
    <mergeCell ref="J47:K47"/>
    <mergeCell ref="B48:C49"/>
    <mergeCell ref="F48:G51"/>
    <mergeCell ref="H48:H49"/>
    <mergeCell ref="I48:K49"/>
    <mergeCell ref="L48:M49"/>
    <mergeCell ref="N48:P49"/>
    <mergeCell ref="Q48:S49"/>
    <mergeCell ref="T48:V49"/>
    <mergeCell ref="W48:Y49"/>
    <mergeCell ref="W57:W58"/>
    <mergeCell ref="Z57:Z58"/>
    <mergeCell ref="Z48:Z49"/>
    <mergeCell ref="E49:E51"/>
    <mergeCell ref="H50:H51"/>
    <mergeCell ref="L50:M51"/>
    <mergeCell ref="N50:P51"/>
    <mergeCell ref="Q50:S51"/>
    <mergeCell ref="T50:V51"/>
    <mergeCell ref="W50:Y51"/>
    <mergeCell ref="Z50:Z51"/>
    <mergeCell ref="T59:T60"/>
    <mergeCell ref="W59:W60"/>
    <mergeCell ref="B52:Z52"/>
    <mergeCell ref="B53:Z53"/>
    <mergeCell ref="B54:K54"/>
    <mergeCell ref="L54:M56"/>
    <mergeCell ref="N54:P55"/>
    <mergeCell ref="Q54:S55"/>
    <mergeCell ref="T54:V55"/>
    <mergeCell ref="B57:C58"/>
    <mergeCell ref="F57:G60"/>
    <mergeCell ref="H57:H58"/>
    <mergeCell ref="J57:K57"/>
    <mergeCell ref="L57:M58"/>
    <mergeCell ref="N57:N58"/>
    <mergeCell ref="W54:Y55"/>
    <mergeCell ref="Z54:Z56"/>
    <mergeCell ref="B55:C56"/>
    <mergeCell ref="D55:E56"/>
    <mergeCell ref="F55:G56"/>
    <mergeCell ref="H55:H56"/>
    <mergeCell ref="I55:K56"/>
    <mergeCell ref="Q57:Q58"/>
    <mergeCell ref="T57:T58"/>
    <mergeCell ref="B60:C60"/>
    <mergeCell ref="J60:K60"/>
    <mergeCell ref="B61:C62"/>
    <mergeCell ref="F61:G64"/>
    <mergeCell ref="H61:H62"/>
    <mergeCell ref="I61:K62"/>
    <mergeCell ref="L61:M62"/>
    <mergeCell ref="N61:P62"/>
    <mergeCell ref="Q61:S62"/>
    <mergeCell ref="E58:E60"/>
    <mergeCell ref="J58:K58"/>
    <mergeCell ref="H59:H60"/>
    <mergeCell ref="J59:K59"/>
    <mergeCell ref="L59:M60"/>
    <mergeCell ref="N59:N60"/>
    <mergeCell ref="Q59:Q60"/>
    <mergeCell ref="T61:V62"/>
    <mergeCell ref="W61:Y62"/>
    <mergeCell ref="Z61:Z62"/>
    <mergeCell ref="E62:E64"/>
    <mergeCell ref="H63:H64"/>
    <mergeCell ref="L63:M64"/>
    <mergeCell ref="N63:P64"/>
    <mergeCell ref="Q63:S64"/>
    <mergeCell ref="T63:V64"/>
    <mergeCell ref="W63:Y64"/>
    <mergeCell ref="Z63:Z64"/>
    <mergeCell ref="B67:K67"/>
    <mergeCell ref="L67:M69"/>
    <mergeCell ref="N67:P68"/>
    <mergeCell ref="Q67:S68"/>
    <mergeCell ref="T67:V68"/>
    <mergeCell ref="W67:Y68"/>
    <mergeCell ref="Z67:Z69"/>
    <mergeCell ref="T70:T71"/>
    <mergeCell ref="W70:W71"/>
    <mergeCell ref="Z70:Z71"/>
    <mergeCell ref="B68:C69"/>
    <mergeCell ref="D68:E69"/>
    <mergeCell ref="F68:G69"/>
    <mergeCell ref="H68:H69"/>
    <mergeCell ref="I68:K69"/>
    <mergeCell ref="B70:C71"/>
    <mergeCell ref="F70:G73"/>
    <mergeCell ref="H70:H71"/>
    <mergeCell ref="J70:K70"/>
    <mergeCell ref="E71:E73"/>
    <mergeCell ref="J71:K71"/>
    <mergeCell ref="H72:H73"/>
    <mergeCell ref="J72:K72"/>
    <mergeCell ref="L72:M73"/>
    <mergeCell ref="N72:N73"/>
    <mergeCell ref="Q72:Q73"/>
    <mergeCell ref="L70:M71"/>
    <mergeCell ref="N70:N71"/>
    <mergeCell ref="Q70:Q71"/>
    <mergeCell ref="T72:T73"/>
    <mergeCell ref="W72:W73"/>
    <mergeCell ref="B73:C73"/>
    <mergeCell ref="J73:K73"/>
    <mergeCell ref="B74:C75"/>
    <mergeCell ref="F74:G77"/>
    <mergeCell ref="H74:H75"/>
    <mergeCell ref="I74:K75"/>
    <mergeCell ref="L74:M75"/>
    <mergeCell ref="N74:P75"/>
    <mergeCell ref="Q74:S75"/>
    <mergeCell ref="T74:V75"/>
    <mergeCell ref="W74:Y75"/>
    <mergeCell ref="Z74:Z75"/>
    <mergeCell ref="E75:E77"/>
    <mergeCell ref="H76:H77"/>
    <mergeCell ref="L76:M77"/>
    <mergeCell ref="N76:P77"/>
    <mergeCell ref="Q76:S77"/>
    <mergeCell ref="T76:V77"/>
    <mergeCell ref="B83:C84"/>
    <mergeCell ref="F83:G86"/>
    <mergeCell ref="H83:H84"/>
    <mergeCell ref="J83:K83"/>
    <mergeCell ref="E84:E86"/>
    <mergeCell ref="J84:K84"/>
    <mergeCell ref="W76:Y77"/>
    <mergeCell ref="Z76:Z77"/>
    <mergeCell ref="B80:K80"/>
    <mergeCell ref="L80:M82"/>
    <mergeCell ref="N80:P81"/>
    <mergeCell ref="Q80:S81"/>
    <mergeCell ref="T80:V81"/>
    <mergeCell ref="W80:Y81"/>
    <mergeCell ref="Z80:Z82"/>
    <mergeCell ref="B81:C82"/>
    <mergeCell ref="L83:M84"/>
    <mergeCell ref="N83:N84"/>
    <mergeCell ref="Q83:Q84"/>
    <mergeCell ref="T83:T84"/>
    <mergeCell ref="W83:W84"/>
    <mergeCell ref="Z83:Z84"/>
    <mergeCell ref="D81:E82"/>
    <mergeCell ref="F81:G82"/>
    <mergeCell ref="H81:H82"/>
    <mergeCell ref="I81:K82"/>
    <mergeCell ref="W85:W86"/>
    <mergeCell ref="B86:C86"/>
    <mergeCell ref="J86:K86"/>
    <mergeCell ref="B87:C88"/>
    <mergeCell ref="F87:G90"/>
    <mergeCell ref="H87:H88"/>
    <mergeCell ref="I87:K88"/>
    <mergeCell ref="L87:M88"/>
    <mergeCell ref="N87:P88"/>
    <mergeCell ref="Q87:S88"/>
    <mergeCell ref="H85:H86"/>
    <mergeCell ref="J85:K85"/>
    <mergeCell ref="L85:M86"/>
    <mergeCell ref="N85:N86"/>
    <mergeCell ref="Q85:Q86"/>
    <mergeCell ref="T85:T86"/>
    <mergeCell ref="T87:V88"/>
    <mergeCell ref="W87:Y88"/>
    <mergeCell ref="Z87:Z88"/>
    <mergeCell ref="E88:E90"/>
    <mergeCell ref="H89:H90"/>
    <mergeCell ref="L89:M90"/>
    <mergeCell ref="N89:P90"/>
    <mergeCell ref="Q89:S90"/>
    <mergeCell ref="T89:V90"/>
    <mergeCell ref="W89:Y90"/>
    <mergeCell ref="Z89:Z90"/>
    <mergeCell ref="B95:K95"/>
    <mergeCell ref="L95:M97"/>
    <mergeCell ref="N95:P96"/>
    <mergeCell ref="Q95:S96"/>
    <mergeCell ref="T95:V96"/>
    <mergeCell ref="W95:Y96"/>
    <mergeCell ref="Z95:Z97"/>
    <mergeCell ref="B96:C97"/>
    <mergeCell ref="D96:E97"/>
    <mergeCell ref="Z98:Z99"/>
    <mergeCell ref="F96:G97"/>
    <mergeCell ref="H96:H97"/>
    <mergeCell ref="I96:K97"/>
    <mergeCell ref="B98:C99"/>
    <mergeCell ref="F98:G101"/>
    <mergeCell ref="H98:H99"/>
    <mergeCell ref="J98:K98"/>
    <mergeCell ref="E99:E101"/>
    <mergeCell ref="J99:K99"/>
    <mergeCell ref="H100:H101"/>
    <mergeCell ref="L100:M101"/>
    <mergeCell ref="N100:N101"/>
    <mergeCell ref="Q100:Q101"/>
    <mergeCell ref="T100:T101"/>
    <mergeCell ref="W100:W101"/>
    <mergeCell ref="L98:M99"/>
    <mergeCell ref="N98:N99"/>
    <mergeCell ref="Q98:Q99"/>
    <mergeCell ref="T98:T99"/>
    <mergeCell ref="W98:W99"/>
    <mergeCell ref="B101:C101"/>
    <mergeCell ref="J101:K101"/>
    <mergeCell ref="B102:C103"/>
    <mergeCell ref="F102:G105"/>
    <mergeCell ref="H102:H103"/>
    <mergeCell ref="I102:K103"/>
    <mergeCell ref="E103:E105"/>
    <mergeCell ref="H104:H105"/>
    <mergeCell ref="J100:K100"/>
    <mergeCell ref="L104:M105"/>
    <mergeCell ref="N104:P105"/>
    <mergeCell ref="E114:E116"/>
    <mergeCell ref="J114:K114"/>
    <mergeCell ref="Q104:S105"/>
    <mergeCell ref="T104:V105"/>
    <mergeCell ref="W104:Y105"/>
    <mergeCell ref="Z104:Z105"/>
    <mergeCell ref="L102:M103"/>
    <mergeCell ref="N102:P103"/>
    <mergeCell ref="Q102:S103"/>
    <mergeCell ref="T102:V103"/>
    <mergeCell ref="W102:Y103"/>
    <mergeCell ref="Z102:Z103"/>
    <mergeCell ref="B116:C116"/>
    <mergeCell ref="J116:K116"/>
    <mergeCell ref="B113:C114"/>
    <mergeCell ref="F113:G116"/>
    <mergeCell ref="H113:H114"/>
    <mergeCell ref="J113:K113"/>
    <mergeCell ref="L113:M114"/>
    <mergeCell ref="N113:N114"/>
    <mergeCell ref="Z110:Z112"/>
    <mergeCell ref="B111:C112"/>
    <mergeCell ref="D111:E112"/>
    <mergeCell ref="F111:G112"/>
    <mergeCell ref="H111:H112"/>
    <mergeCell ref="I111:K112"/>
    <mergeCell ref="B110:K110"/>
    <mergeCell ref="L110:M112"/>
    <mergeCell ref="N110:P111"/>
    <mergeCell ref="Q110:S111"/>
    <mergeCell ref="T110:V111"/>
    <mergeCell ref="W110:Y111"/>
    <mergeCell ref="Q113:Q114"/>
    <mergeCell ref="T113:T114"/>
    <mergeCell ref="W113:W114"/>
    <mergeCell ref="Z113:Z114"/>
    <mergeCell ref="T117:V118"/>
    <mergeCell ref="W117:Y118"/>
    <mergeCell ref="H115:H116"/>
    <mergeCell ref="J115:K115"/>
    <mergeCell ref="L115:M116"/>
    <mergeCell ref="N115:N116"/>
    <mergeCell ref="Q115:Q116"/>
    <mergeCell ref="T115:T116"/>
    <mergeCell ref="W115:W116"/>
    <mergeCell ref="B125:Z125"/>
    <mergeCell ref="B126:G126"/>
    <mergeCell ref="H126:P126"/>
    <mergeCell ref="Q126:V126"/>
    <mergeCell ref="W126:Z126"/>
    <mergeCell ref="H130:P130"/>
    <mergeCell ref="Q130:V130"/>
    <mergeCell ref="W130:Z130"/>
    <mergeCell ref="Z117:Z118"/>
    <mergeCell ref="E118:E120"/>
    <mergeCell ref="H119:H120"/>
    <mergeCell ref="L119:M120"/>
    <mergeCell ref="N119:P120"/>
    <mergeCell ref="Q119:S120"/>
    <mergeCell ref="T119:V120"/>
    <mergeCell ref="W119:Y120"/>
    <mergeCell ref="Z119:Z120"/>
    <mergeCell ref="B117:C118"/>
    <mergeCell ref="F117:G120"/>
    <mergeCell ref="H117:H118"/>
    <mergeCell ref="I117:K118"/>
    <mergeCell ref="L117:M118"/>
    <mergeCell ref="N117:P118"/>
    <mergeCell ref="Q117:S118"/>
    <mergeCell ref="H131:P131"/>
    <mergeCell ref="Q131:V131"/>
    <mergeCell ref="W131:Z131"/>
    <mergeCell ref="B127:G132"/>
    <mergeCell ref="H127:P127"/>
    <mergeCell ref="Q127:V127"/>
    <mergeCell ref="W127:Z127"/>
    <mergeCell ref="H128:P128"/>
    <mergeCell ref="Q128:V128"/>
    <mergeCell ref="W128:Z128"/>
    <mergeCell ref="H129:P129"/>
    <mergeCell ref="Q129:V129"/>
    <mergeCell ref="W129:Z129"/>
    <mergeCell ref="H132:P132"/>
    <mergeCell ref="Q132:V132"/>
    <mergeCell ref="W132:Z132"/>
    <mergeCell ref="B133:G138"/>
    <mergeCell ref="H133:P133"/>
    <mergeCell ref="Q133:V133"/>
    <mergeCell ref="W133:Z133"/>
    <mergeCell ref="H134:P134"/>
    <mergeCell ref="Q134:V134"/>
    <mergeCell ref="W134:Z134"/>
    <mergeCell ref="H137:P137"/>
    <mergeCell ref="Q137:V137"/>
    <mergeCell ref="W137:Z137"/>
    <mergeCell ref="H138:P138"/>
    <mergeCell ref="Q138:V138"/>
    <mergeCell ref="W138:Z138"/>
    <mergeCell ref="H135:P135"/>
    <mergeCell ref="Q135:V135"/>
    <mergeCell ref="W135:Z135"/>
    <mergeCell ref="H136:P136"/>
    <mergeCell ref="Q136:V136"/>
    <mergeCell ref="W136:Z136"/>
    <mergeCell ref="B139:G145"/>
    <mergeCell ref="H139:P139"/>
    <mergeCell ref="Q139:V139"/>
    <mergeCell ref="W139:Z139"/>
    <mergeCell ref="H140:P140"/>
    <mergeCell ref="Q140:V140"/>
    <mergeCell ref="W140:Z140"/>
    <mergeCell ref="H142:P142"/>
    <mergeCell ref="Q142:V142"/>
    <mergeCell ref="W142:Z142"/>
    <mergeCell ref="H145:P145"/>
    <mergeCell ref="Q145:V145"/>
    <mergeCell ref="W145:Z145"/>
    <mergeCell ref="I158:P158"/>
    <mergeCell ref="Q158:V158"/>
    <mergeCell ref="W158:Z158"/>
    <mergeCell ref="H143:P143"/>
    <mergeCell ref="Q143:V143"/>
    <mergeCell ref="W143:Z143"/>
    <mergeCell ref="H144:P144"/>
    <mergeCell ref="Q144:V144"/>
    <mergeCell ref="W144:Z144"/>
    <mergeCell ref="H154:P154"/>
    <mergeCell ref="H153:P153"/>
    <mergeCell ref="H155:P155"/>
    <mergeCell ref="W150:Z150"/>
    <mergeCell ref="Q152:V152"/>
    <mergeCell ref="W152:Z152"/>
    <mergeCell ref="Q153:V153"/>
    <mergeCell ref="W153:Z153"/>
    <mergeCell ref="Q154:V154"/>
    <mergeCell ref="W154:Z154"/>
    <mergeCell ref="W146:Z146"/>
    <mergeCell ref="W147:Z147"/>
    <mergeCell ref="W148:Z148"/>
    <mergeCell ref="W149:Z149"/>
    <mergeCell ref="W151:Z151"/>
    <mergeCell ref="B162:G162"/>
    <mergeCell ref="I162:P162"/>
    <mergeCell ref="Q162:Z162"/>
    <mergeCell ref="B163:G163"/>
    <mergeCell ref="I163:P163"/>
    <mergeCell ref="Q163:Z163"/>
    <mergeCell ref="B159:Z159"/>
    <mergeCell ref="B160:G160"/>
    <mergeCell ref="I160:P160"/>
    <mergeCell ref="Q160:Z160"/>
    <mergeCell ref="B161:G161"/>
    <mergeCell ref="I161:P161"/>
    <mergeCell ref="Q161:Z161"/>
    <mergeCell ref="B166:Z166"/>
    <mergeCell ref="B167:B170"/>
    <mergeCell ref="G167:Z167"/>
    <mergeCell ref="G168:Z168"/>
    <mergeCell ref="F169:F170"/>
    <mergeCell ref="G169:Z170"/>
    <mergeCell ref="B164:G164"/>
    <mergeCell ref="I164:P164"/>
    <mergeCell ref="Q164:Z164"/>
    <mergeCell ref="B165:G165"/>
    <mergeCell ref="I165:P165"/>
    <mergeCell ref="Q165:Z165"/>
    <mergeCell ref="J177:L177"/>
    <mergeCell ref="M177:P177"/>
    <mergeCell ref="Q177:T177"/>
    <mergeCell ref="V177:Y177"/>
    <mergeCell ref="J178:L178"/>
    <mergeCell ref="M178:P178"/>
    <mergeCell ref="Q178:T178"/>
    <mergeCell ref="V178:Y178"/>
    <mergeCell ref="B171:Z171"/>
    <mergeCell ref="J175:L175"/>
    <mergeCell ref="M175:P175"/>
    <mergeCell ref="Q175:T175"/>
    <mergeCell ref="V175:Y175"/>
    <mergeCell ref="J176:L176"/>
    <mergeCell ref="M176:P176"/>
    <mergeCell ref="Q176:T176"/>
    <mergeCell ref="V176:Y176"/>
    <mergeCell ref="J181:L181"/>
    <mergeCell ref="M181:P181"/>
    <mergeCell ref="Q181:T181"/>
    <mergeCell ref="V181:Y181"/>
    <mergeCell ref="J182:L182"/>
    <mergeCell ref="M182:P182"/>
    <mergeCell ref="Q182:T182"/>
    <mergeCell ref="V182:Y182"/>
    <mergeCell ref="J179:L179"/>
    <mergeCell ref="M179:P179"/>
    <mergeCell ref="Q179:T179"/>
    <mergeCell ref="V179:Y179"/>
    <mergeCell ref="J180:L180"/>
    <mergeCell ref="M180:P180"/>
    <mergeCell ref="Q180:T180"/>
    <mergeCell ref="V180:Y180"/>
  </mergeCells>
  <pageMargins left="0.7" right="0.7" top="0.75" bottom="0.75" header="0.3" footer="0.3"/>
  <pageSetup scale="39"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R196"/>
  <sheetViews>
    <sheetView showGridLines="0" topLeftCell="E1" zoomScale="70" zoomScaleNormal="70" zoomScalePageLayoutView="70" workbookViewId="0">
      <selection activeCell="B22" sqref="B22:Z22"/>
    </sheetView>
  </sheetViews>
  <sheetFormatPr baseColWidth="10" defaultColWidth="9.140625" defaultRowHeight="15" x14ac:dyDescent="0.25"/>
  <cols>
    <col min="2" max="2" width="13" customWidth="1"/>
    <col min="3" max="3" width="26.28515625" customWidth="1"/>
    <col min="4" max="4" width="5.7109375" customWidth="1"/>
    <col min="5" max="5" width="25.7109375" customWidth="1"/>
    <col min="6" max="6" width="11.42578125" customWidth="1"/>
    <col min="7" max="7" width="12.5703125" customWidth="1"/>
    <col min="8" max="8" width="18.28515625" customWidth="1"/>
    <col min="9" max="9" width="12" customWidth="1"/>
    <col min="10" max="10" width="7.28515625" customWidth="1"/>
    <col min="11" max="11" width="5.42578125" customWidth="1"/>
    <col min="12" max="12" width="6.140625" customWidth="1"/>
    <col min="13" max="13" width="6.5703125" customWidth="1"/>
    <col min="14" max="14" width="10.140625" customWidth="1"/>
    <col min="15" max="15" width="4.85546875" customWidth="1"/>
    <col min="16" max="16" width="9.28515625" customWidth="1"/>
    <col min="17" max="17" width="9.7109375" customWidth="1"/>
    <col min="18" max="18" width="5.5703125" customWidth="1"/>
    <col min="19" max="19" width="10.140625" customWidth="1"/>
    <col min="20" max="20" width="11.140625" customWidth="1"/>
    <col min="21" max="21" width="6.42578125" customWidth="1"/>
    <col min="22" max="22" width="10.28515625" customWidth="1"/>
    <col min="23" max="23" width="11.140625" customWidth="1"/>
    <col min="24" max="24" width="6.85546875" customWidth="1"/>
    <col min="25" max="25" width="10" customWidth="1"/>
    <col min="26" max="26" width="15" customWidth="1"/>
    <col min="27" max="27" width="4" customWidth="1"/>
    <col min="28" max="31" width="6.85546875" customWidth="1"/>
  </cols>
  <sheetData>
    <row r="1" spans="2:44" x14ac:dyDescent="0.25">
      <c r="B1" s="196"/>
      <c r="C1" s="197"/>
      <c r="D1" s="197"/>
      <c r="E1" s="197"/>
      <c r="F1" s="197"/>
      <c r="G1" s="197"/>
      <c r="H1" s="197"/>
      <c r="I1" s="197"/>
      <c r="J1" s="197"/>
      <c r="K1" s="197"/>
      <c r="L1" s="197"/>
      <c r="M1" s="197"/>
      <c r="N1" s="197"/>
      <c r="O1" s="197"/>
      <c r="P1" s="197"/>
      <c r="Q1" s="197"/>
      <c r="R1" s="197"/>
      <c r="S1" s="197"/>
      <c r="T1" s="197"/>
      <c r="U1" s="197"/>
      <c r="V1" s="197"/>
      <c r="W1" s="197"/>
      <c r="X1" s="197"/>
      <c r="Y1" s="197"/>
      <c r="Z1" s="198"/>
    </row>
    <row r="2" spans="2:44" ht="23.25" x14ac:dyDescent="0.35">
      <c r="B2" s="199" t="s">
        <v>51</v>
      </c>
      <c r="C2" s="200"/>
      <c r="D2" s="200"/>
      <c r="E2" s="200"/>
      <c r="F2" s="200"/>
      <c r="G2" s="200"/>
      <c r="H2" s="200"/>
      <c r="I2" s="200"/>
      <c r="J2" s="200"/>
      <c r="K2" s="200"/>
      <c r="L2" s="200"/>
      <c r="M2" s="200"/>
      <c r="N2" s="200"/>
      <c r="O2" s="200"/>
      <c r="P2" s="200"/>
      <c r="Q2" s="200"/>
      <c r="R2" s="200"/>
      <c r="S2" s="200"/>
      <c r="T2" s="200"/>
      <c r="U2" s="200"/>
      <c r="V2" s="200"/>
      <c r="W2" s="200"/>
      <c r="X2" s="200"/>
      <c r="Y2" s="200"/>
      <c r="Z2" s="201"/>
      <c r="AB2" s="159"/>
      <c r="AC2" s="159"/>
      <c r="AD2" s="159"/>
      <c r="AE2" s="159"/>
    </row>
    <row r="3" spans="2:44" ht="20.25" x14ac:dyDescent="0.3">
      <c r="B3" s="202" t="s">
        <v>172</v>
      </c>
      <c r="C3" s="203"/>
      <c r="D3" s="203"/>
      <c r="E3" s="203"/>
      <c r="F3" s="203"/>
      <c r="G3" s="203"/>
      <c r="H3" s="203"/>
      <c r="I3" s="203"/>
      <c r="J3" s="203"/>
      <c r="K3" s="203"/>
      <c r="L3" s="203"/>
      <c r="M3" s="203"/>
      <c r="N3" s="203"/>
      <c r="O3" s="203"/>
      <c r="P3" s="203"/>
      <c r="Q3" s="203"/>
      <c r="R3" s="203"/>
      <c r="S3" s="203"/>
      <c r="T3" s="203"/>
      <c r="U3" s="203"/>
      <c r="V3" s="203"/>
      <c r="W3" s="203"/>
      <c r="X3" s="203"/>
      <c r="Y3" s="203"/>
      <c r="Z3" s="204"/>
      <c r="AB3" s="172"/>
      <c r="AC3" s="172"/>
      <c r="AD3" s="172"/>
      <c r="AE3" s="172"/>
      <c r="AF3" s="1"/>
    </row>
    <row r="4" spans="2:44" ht="20.25" customHeight="1" x14ac:dyDescent="0.25">
      <c r="B4" s="174" t="s">
        <v>173</v>
      </c>
      <c r="C4" s="175"/>
      <c r="D4" s="175"/>
      <c r="E4" s="175"/>
      <c r="F4" s="175"/>
      <c r="G4" s="175"/>
      <c r="H4" s="175"/>
      <c r="I4" s="175"/>
      <c r="J4" s="175"/>
      <c r="K4" s="175"/>
      <c r="L4" s="175"/>
      <c r="M4" s="175"/>
      <c r="N4" s="175"/>
      <c r="O4" s="175"/>
      <c r="P4" s="175"/>
      <c r="Q4" s="175"/>
      <c r="R4" s="175"/>
      <c r="S4" s="175"/>
      <c r="T4" s="175"/>
      <c r="U4" s="175"/>
      <c r="V4" s="175"/>
      <c r="W4" s="175"/>
      <c r="X4" s="175"/>
      <c r="Y4" s="175"/>
      <c r="Z4" s="176"/>
      <c r="AB4" s="172"/>
      <c r="AC4" s="172"/>
      <c r="AD4" s="172"/>
      <c r="AE4" s="172"/>
      <c r="AF4" s="1"/>
    </row>
    <row r="5" spans="2:44" ht="18" x14ac:dyDescent="0.25">
      <c r="B5" s="174" t="s">
        <v>54</v>
      </c>
      <c r="C5" s="175"/>
      <c r="D5" s="175"/>
      <c r="E5" s="175"/>
      <c r="F5" s="175"/>
      <c r="G5" s="175"/>
      <c r="H5" s="175"/>
      <c r="I5" s="175"/>
      <c r="J5" s="175"/>
      <c r="K5" s="175"/>
      <c r="L5" s="175"/>
      <c r="M5" s="175"/>
      <c r="N5" s="175"/>
      <c r="O5" s="175"/>
      <c r="P5" s="175"/>
      <c r="Q5" s="175"/>
      <c r="R5" s="175"/>
      <c r="S5" s="175"/>
      <c r="T5" s="175"/>
      <c r="U5" s="175"/>
      <c r="V5" s="175"/>
      <c r="W5" s="175"/>
      <c r="X5" s="175"/>
      <c r="Y5" s="175"/>
      <c r="Z5" s="176"/>
      <c r="AB5" s="172"/>
      <c r="AC5" s="172"/>
      <c r="AD5" s="172"/>
      <c r="AE5" s="172"/>
      <c r="AF5" s="1"/>
    </row>
    <row r="6" spans="2:44" ht="15" customHeight="1" x14ac:dyDescent="0.25">
      <c r="B6" s="177"/>
      <c r="C6" s="178"/>
      <c r="D6" s="178"/>
      <c r="E6" s="178"/>
      <c r="F6" s="179"/>
      <c r="G6" s="179"/>
      <c r="H6" s="179"/>
      <c r="I6" s="179"/>
      <c r="J6" s="179"/>
      <c r="K6" s="179"/>
      <c r="L6" s="179"/>
      <c r="M6" s="179"/>
      <c r="N6" s="179"/>
      <c r="O6" s="179"/>
      <c r="P6" s="179"/>
      <c r="Q6" s="179"/>
      <c r="R6" s="179"/>
      <c r="S6" s="179"/>
      <c r="T6" s="179"/>
      <c r="U6" s="179"/>
      <c r="V6" s="179"/>
      <c r="W6" s="179"/>
      <c r="X6" s="179"/>
      <c r="Y6" s="179"/>
      <c r="Z6" s="180"/>
      <c r="AB6" s="159"/>
      <c r="AC6" s="159"/>
      <c r="AD6" s="159"/>
      <c r="AE6" s="159"/>
    </row>
    <row r="7" spans="2:44" ht="15" customHeight="1" x14ac:dyDescent="0.25">
      <c r="B7" s="181"/>
      <c r="C7" s="179"/>
      <c r="D7" s="179"/>
      <c r="E7" s="179"/>
      <c r="F7" s="179"/>
      <c r="G7" s="179"/>
      <c r="H7" s="179"/>
      <c r="I7" s="179"/>
      <c r="J7" s="179"/>
      <c r="K7" s="179"/>
      <c r="L7" s="179"/>
      <c r="M7" s="179"/>
      <c r="N7" s="179"/>
      <c r="O7" s="179"/>
      <c r="P7" s="179"/>
      <c r="Q7" s="179"/>
      <c r="R7" s="179"/>
      <c r="S7" s="179"/>
      <c r="T7" s="179"/>
      <c r="U7" s="179"/>
      <c r="V7" s="179"/>
      <c r="W7" s="179"/>
      <c r="X7" s="179"/>
      <c r="Y7" s="179"/>
      <c r="Z7" s="180"/>
    </row>
    <row r="8" spans="2:44" ht="6.75" customHeight="1" x14ac:dyDescent="0.25">
      <c r="B8" s="181"/>
      <c r="C8" s="179"/>
      <c r="D8" s="179"/>
      <c r="E8" s="179"/>
      <c r="F8" s="179"/>
      <c r="G8" s="179"/>
      <c r="H8" s="179"/>
      <c r="I8" s="179"/>
      <c r="J8" s="179"/>
      <c r="K8" s="179"/>
      <c r="L8" s="179"/>
      <c r="M8" s="179"/>
      <c r="N8" s="179"/>
      <c r="O8" s="179"/>
      <c r="P8" s="179"/>
      <c r="Q8" s="179"/>
      <c r="R8" s="179"/>
      <c r="S8" s="179"/>
      <c r="T8" s="179"/>
      <c r="U8" s="179"/>
      <c r="V8" s="179"/>
      <c r="W8" s="179"/>
      <c r="X8" s="179"/>
      <c r="Y8" s="179"/>
      <c r="Z8" s="180"/>
    </row>
    <row r="9" spans="2:44" x14ac:dyDescent="0.25">
      <c r="B9" s="182"/>
      <c r="C9" s="183"/>
      <c r="D9" s="183"/>
      <c r="E9" s="183"/>
      <c r="F9" s="183"/>
      <c r="G9" s="183"/>
      <c r="H9" s="183"/>
      <c r="I9" s="183"/>
      <c r="J9" s="183"/>
      <c r="K9" s="183"/>
      <c r="L9" s="183"/>
      <c r="M9" s="183"/>
      <c r="N9" s="183"/>
      <c r="O9" s="183"/>
      <c r="P9" s="183"/>
      <c r="Q9" s="183"/>
      <c r="R9" s="183"/>
      <c r="S9" s="183"/>
      <c r="T9" s="183"/>
      <c r="U9" s="183"/>
      <c r="V9" s="183"/>
      <c r="W9" s="183"/>
      <c r="X9" s="183"/>
      <c r="Y9" s="183"/>
      <c r="Z9" s="184"/>
    </row>
    <row r="10" spans="2:44" s="2" customFormat="1" ht="12" customHeight="1" x14ac:dyDescent="0.25">
      <c r="B10" s="185" t="s">
        <v>2</v>
      </c>
      <c r="C10" s="46"/>
      <c r="D10" s="46"/>
      <c r="E10" s="46"/>
      <c r="F10" s="187" t="s">
        <v>161</v>
      </c>
      <c r="G10" s="188"/>
      <c r="H10" s="188"/>
      <c r="I10" s="188"/>
      <c r="J10" s="188"/>
      <c r="K10" s="188"/>
      <c r="L10" s="188"/>
      <c r="M10" s="188"/>
      <c r="N10" s="188"/>
      <c r="O10" s="188"/>
      <c r="P10" s="188"/>
      <c r="Q10" s="188"/>
      <c r="R10" s="188"/>
      <c r="S10" s="188"/>
      <c r="T10" s="188"/>
      <c r="U10" s="188"/>
      <c r="V10" s="188"/>
      <c r="W10" s="188"/>
      <c r="X10" s="188"/>
      <c r="Y10" s="188"/>
      <c r="Z10" s="189"/>
    </row>
    <row r="11" spans="2:44" s="2" customFormat="1" ht="12" customHeight="1" x14ac:dyDescent="0.25">
      <c r="B11" s="186"/>
      <c r="C11" s="47"/>
      <c r="D11" s="47"/>
      <c r="E11" s="47"/>
      <c r="F11" s="190"/>
      <c r="G11" s="191"/>
      <c r="H11" s="191"/>
      <c r="I11" s="191"/>
      <c r="J11" s="191"/>
      <c r="K11" s="191"/>
      <c r="L11" s="191"/>
      <c r="M11" s="191"/>
      <c r="N11" s="191"/>
      <c r="O11" s="191"/>
      <c r="P11" s="191"/>
      <c r="Q11" s="191"/>
      <c r="R11" s="191"/>
      <c r="S11" s="191"/>
      <c r="T11" s="191"/>
      <c r="U11" s="191"/>
      <c r="V11" s="191"/>
      <c r="W11" s="191"/>
      <c r="X11" s="191"/>
      <c r="Y11" s="191"/>
      <c r="Z11" s="192"/>
      <c r="AA11" s="3"/>
      <c r="AB11" s="3"/>
      <c r="AC11" s="3"/>
      <c r="AD11" s="3"/>
      <c r="AE11" s="3"/>
      <c r="AF11" s="3"/>
      <c r="AG11" s="3"/>
      <c r="AH11" s="3"/>
      <c r="AI11" s="3"/>
      <c r="AJ11" s="3"/>
      <c r="AK11" s="3"/>
      <c r="AL11" s="3"/>
      <c r="AM11" s="3"/>
      <c r="AN11" s="3"/>
      <c r="AO11" s="3"/>
      <c r="AP11" s="3"/>
      <c r="AQ11" s="3"/>
      <c r="AR11" s="3"/>
    </row>
    <row r="12" spans="2:44" s="2" customFormat="1" ht="12" customHeight="1" x14ac:dyDescent="0.25">
      <c r="B12" s="186"/>
      <c r="C12" s="48"/>
      <c r="D12" s="48"/>
      <c r="E12" s="48"/>
      <c r="F12" s="193"/>
      <c r="G12" s="194"/>
      <c r="H12" s="194"/>
      <c r="I12" s="194"/>
      <c r="J12" s="194"/>
      <c r="K12" s="194"/>
      <c r="L12" s="194"/>
      <c r="M12" s="194"/>
      <c r="N12" s="194"/>
      <c r="O12" s="194"/>
      <c r="P12" s="194"/>
      <c r="Q12" s="194"/>
      <c r="R12" s="194"/>
      <c r="S12" s="194"/>
      <c r="T12" s="194"/>
      <c r="U12" s="194"/>
      <c r="V12" s="194"/>
      <c r="W12" s="194"/>
      <c r="X12" s="194"/>
      <c r="Y12" s="194"/>
      <c r="Z12" s="195"/>
      <c r="AA12" s="3"/>
      <c r="AB12" s="3"/>
      <c r="AC12" s="3"/>
      <c r="AD12" s="3"/>
      <c r="AE12" s="3"/>
      <c r="AF12" s="3"/>
      <c r="AG12" s="3"/>
      <c r="AH12" s="3"/>
      <c r="AI12" s="3"/>
      <c r="AJ12" s="3"/>
      <c r="AK12" s="3"/>
      <c r="AL12" s="3"/>
      <c r="AM12" s="3"/>
      <c r="AN12" s="3"/>
      <c r="AO12" s="3"/>
      <c r="AP12" s="3"/>
      <c r="AQ12" s="3"/>
      <c r="AR12" s="3"/>
    </row>
    <row r="13" spans="2:44" s="2" customFormat="1" ht="12" customHeight="1" x14ac:dyDescent="0.25">
      <c r="B13" s="221" t="s">
        <v>3</v>
      </c>
      <c r="C13" s="49"/>
      <c r="D13" s="49"/>
      <c r="E13" s="49"/>
      <c r="F13" s="480" t="s">
        <v>162</v>
      </c>
      <c r="G13" s="481"/>
      <c r="H13" s="481"/>
      <c r="I13" s="481"/>
      <c r="J13" s="481"/>
      <c r="K13" s="481"/>
      <c r="L13" s="481"/>
      <c r="M13" s="481"/>
      <c r="N13" s="481"/>
      <c r="O13" s="481"/>
      <c r="P13" s="481"/>
      <c r="Q13" s="481"/>
      <c r="R13" s="481"/>
      <c r="S13" s="481"/>
      <c r="T13" s="481"/>
      <c r="U13" s="481"/>
      <c r="V13" s="481"/>
      <c r="W13" s="481"/>
      <c r="X13" s="481"/>
      <c r="Y13" s="481"/>
      <c r="Z13" s="481"/>
      <c r="AA13" s="4"/>
      <c r="AB13" s="5"/>
      <c r="AC13" s="5"/>
      <c r="AD13" s="5"/>
      <c r="AE13" s="5"/>
      <c r="AF13" s="5"/>
      <c r="AG13" s="5"/>
      <c r="AH13" s="5"/>
      <c r="AI13" s="5"/>
      <c r="AJ13" s="5"/>
      <c r="AK13" s="5"/>
      <c r="AL13" s="5"/>
      <c r="AM13" s="5"/>
      <c r="AN13" s="5"/>
      <c r="AO13" s="5"/>
      <c r="AP13" s="5"/>
      <c r="AQ13" s="5"/>
      <c r="AR13" s="3"/>
    </row>
    <row r="14" spans="2:44" s="2" customFormat="1" ht="12" customHeight="1" x14ac:dyDescent="0.25">
      <c r="B14" s="222"/>
      <c r="C14" s="50"/>
      <c r="D14" s="50"/>
      <c r="E14" s="50"/>
      <c r="F14" s="481"/>
      <c r="G14" s="481"/>
      <c r="H14" s="481"/>
      <c r="I14" s="481"/>
      <c r="J14" s="481"/>
      <c r="K14" s="481"/>
      <c r="L14" s="481"/>
      <c r="M14" s="481"/>
      <c r="N14" s="481"/>
      <c r="O14" s="481"/>
      <c r="P14" s="481"/>
      <c r="Q14" s="481"/>
      <c r="R14" s="481"/>
      <c r="S14" s="481"/>
      <c r="T14" s="481"/>
      <c r="U14" s="481"/>
      <c r="V14" s="481"/>
      <c r="W14" s="481"/>
      <c r="X14" s="481"/>
      <c r="Y14" s="481"/>
      <c r="Z14" s="481"/>
      <c r="AA14" s="5"/>
      <c r="AB14" s="5"/>
      <c r="AC14" s="5"/>
      <c r="AD14" s="5"/>
      <c r="AE14" s="5"/>
      <c r="AF14" s="5"/>
      <c r="AG14" s="5"/>
      <c r="AH14" s="5"/>
      <c r="AI14" s="5"/>
      <c r="AJ14" s="5"/>
      <c r="AK14" s="5"/>
      <c r="AL14" s="5"/>
      <c r="AM14" s="5"/>
      <c r="AN14" s="5"/>
      <c r="AO14" s="5"/>
      <c r="AP14" s="5"/>
      <c r="AQ14" s="5"/>
      <c r="AR14" s="3"/>
    </row>
    <row r="15" spans="2:44" s="2" customFormat="1" ht="12" customHeight="1" x14ac:dyDescent="0.25">
      <c r="B15" s="222"/>
      <c r="C15" s="50"/>
      <c r="D15" s="50"/>
      <c r="E15" s="50"/>
      <c r="F15" s="481"/>
      <c r="G15" s="481"/>
      <c r="H15" s="481"/>
      <c r="I15" s="481"/>
      <c r="J15" s="481"/>
      <c r="K15" s="481"/>
      <c r="L15" s="481"/>
      <c r="M15" s="481"/>
      <c r="N15" s="481"/>
      <c r="O15" s="481"/>
      <c r="P15" s="481"/>
      <c r="Q15" s="481"/>
      <c r="R15" s="481"/>
      <c r="S15" s="481"/>
      <c r="T15" s="481"/>
      <c r="U15" s="481"/>
      <c r="V15" s="481"/>
      <c r="W15" s="481"/>
      <c r="X15" s="481"/>
      <c r="Y15" s="481"/>
      <c r="Z15" s="481"/>
      <c r="AA15" s="5"/>
      <c r="AB15" s="5"/>
      <c r="AC15" s="5"/>
      <c r="AD15" s="5"/>
      <c r="AE15" s="5"/>
      <c r="AF15" s="5"/>
      <c r="AG15" s="5"/>
      <c r="AH15" s="5"/>
      <c r="AI15" s="5"/>
      <c r="AJ15" s="5"/>
      <c r="AK15" s="5"/>
      <c r="AL15" s="5"/>
      <c r="AM15" s="5"/>
      <c r="AN15" s="5"/>
      <c r="AO15" s="5"/>
      <c r="AP15" s="5"/>
      <c r="AQ15" s="5"/>
      <c r="AR15" s="3"/>
    </row>
    <row r="16" spans="2:44" s="2" customFormat="1" ht="12" customHeight="1" x14ac:dyDescent="0.25">
      <c r="B16" s="223"/>
      <c r="C16" s="51"/>
      <c r="D16" s="51"/>
      <c r="E16" s="51"/>
      <c r="F16" s="481"/>
      <c r="G16" s="481"/>
      <c r="H16" s="481"/>
      <c r="I16" s="481"/>
      <c r="J16" s="481"/>
      <c r="K16" s="481"/>
      <c r="L16" s="481"/>
      <c r="M16" s="481"/>
      <c r="N16" s="481"/>
      <c r="O16" s="481"/>
      <c r="P16" s="481"/>
      <c r="Q16" s="481"/>
      <c r="R16" s="481"/>
      <c r="S16" s="481"/>
      <c r="T16" s="481"/>
      <c r="U16" s="481"/>
      <c r="V16" s="481"/>
      <c r="W16" s="481"/>
      <c r="X16" s="481"/>
      <c r="Y16" s="481"/>
      <c r="Z16" s="481"/>
      <c r="AA16" s="5"/>
      <c r="AB16" s="5"/>
      <c r="AC16" s="5"/>
      <c r="AD16" s="5"/>
      <c r="AE16" s="5"/>
      <c r="AF16" s="5"/>
      <c r="AG16" s="5"/>
      <c r="AH16" s="5"/>
      <c r="AI16" s="5"/>
      <c r="AJ16" s="5"/>
      <c r="AK16" s="5"/>
      <c r="AL16" s="5"/>
      <c r="AM16" s="5"/>
      <c r="AN16" s="5"/>
      <c r="AO16" s="5"/>
      <c r="AP16" s="5"/>
      <c r="AQ16" s="5"/>
      <c r="AR16" s="3"/>
    </row>
    <row r="17" spans="2:44" s="2" customFormat="1" x14ac:dyDescent="0.25">
      <c r="B17" s="224" t="s">
        <v>4</v>
      </c>
      <c r="C17" s="52"/>
      <c r="D17" s="52"/>
      <c r="E17" s="52"/>
      <c r="F17" s="482" t="s">
        <v>163</v>
      </c>
      <c r="G17" s="483"/>
      <c r="H17" s="483"/>
      <c r="I17" s="483"/>
      <c r="J17" s="483"/>
      <c r="K17" s="483"/>
      <c r="L17" s="483"/>
      <c r="M17" s="483"/>
      <c r="N17" s="483"/>
      <c r="O17" s="483"/>
      <c r="P17" s="483"/>
      <c r="Q17" s="483"/>
      <c r="R17" s="483"/>
      <c r="S17" s="483"/>
      <c r="T17" s="483"/>
      <c r="U17" s="483"/>
      <c r="V17" s="483"/>
      <c r="W17" s="483"/>
      <c r="X17" s="483"/>
      <c r="Y17" s="483"/>
      <c r="Z17" s="484"/>
      <c r="AA17" s="3"/>
      <c r="AB17" s="3"/>
      <c r="AC17" s="3"/>
      <c r="AD17" s="3"/>
      <c r="AE17" s="3"/>
      <c r="AF17" s="3"/>
      <c r="AG17" s="3"/>
      <c r="AH17" s="3"/>
      <c r="AI17" s="3"/>
      <c r="AJ17" s="3"/>
      <c r="AK17" s="3"/>
      <c r="AL17" s="3"/>
      <c r="AM17" s="3"/>
      <c r="AN17" s="3"/>
      <c r="AO17" s="3"/>
      <c r="AP17" s="3"/>
      <c r="AQ17" s="3"/>
      <c r="AR17" s="3"/>
    </row>
    <row r="18" spans="2:44" s="2" customFormat="1" x14ac:dyDescent="0.25">
      <c r="B18" s="225"/>
      <c r="C18" s="53"/>
      <c r="D18" s="53"/>
      <c r="E18" s="53"/>
      <c r="F18" s="485"/>
      <c r="G18" s="486"/>
      <c r="H18" s="486"/>
      <c r="I18" s="486"/>
      <c r="J18" s="486"/>
      <c r="K18" s="486"/>
      <c r="L18" s="486"/>
      <c r="M18" s="486"/>
      <c r="N18" s="486"/>
      <c r="O18" s="486"/>
      <c r="P18" s="486"/>
      <c r="Q18" s="486"/>
      <c r="R18" s="486"/>
      <c r="S18" s="486"/>
      <c r="T18" s="486"/>
      <c r="U18" s="486"/>
      <c r="V18" s="486"/>
      <c r="W18" s="486"/>
      <c r="X18" s="486"/>
      <c r="Y18" s="486"/>
      <c r="Z18" s="487"/>
      <c r="AA18" s="3"/>
      <c r="AB18" s="3"/>
      <c r="AC18" s="3"/>
      <c r="AD18" s="3"/>
      <c r="AE18" s="3"/>
      <c r="AF18" s="3"/>
      <c r="AG18" s="3"/>
      <c r="AH18" s="3"/>
      <c r="AI18" s="3"/>
      <c r="AJ18" s="3"/>
      <c r="AK18" s="3"/>
      <c r="AL18" s="3"/>
      <c r="AM18" s="3"/>
      <c r="AN18" s="3"/>
      <c r="AO18" s="3"/>
      <c r="AP18" s="3"/>
      <c r="AQ18" s="3"/>
      <c r="AR18" s="3"/>
    </row>
    <row r="19" spans="2:44" s="2" customFormat="1" ht="31.5" customHeight="1" x14ac:dyDescent="0.25">
      <c r="B19" s="6" t="s">
        <v>5</v>
      </c>
      <c r="C19" s="54"/>
      <c r="D19" s="54"/>
      <c r="E19" s="54"/>
      <c r="F19" s="226" t="s">
        <v>163</v>
      </c>
      <c r="G19" s="209"/>
      <c r="H19" s="209"/>
      <c r="I19" s="209"/>
      <c r="J19" s="209"/>
      <c r="K19" s="209"/>
      <c r="L19" s="209"/>
      <c r="M19" s="209"/>
      <c r="N19" s="209"/>
      <c r="O19" s="209"/>
      <c r="P19" s="209"/>
      <c r="Q19" s="209"/>
      <c r="R19" s="209"/>
      <c r="S19" s="209"/>
      <c r="T19" s="209"/>
      <c r="U19" s="209"/>
      <c r="V19" s="209"/>
      <c r="W19" s="209"/>
      <c r="X19" s="209"/>
      <c r="Y19" s="209"/>
      <c r="Z19" s="210"/>
      <c r="AA19" s="3"/>
      <c r="AB19" s="3"/>
      <c r="AC19" s="3"/>
      <c r="AD19" s="3"/>
      <c r="AE19" s="3"/>
      <c r="AF19" s="3"/>
      <c r="AG19" s="3"/>
      <c r="AH19" s="3"/>
      <c r="AI19" s="3"/>
      <c r="AJ19" s="3"/>
      <c r="AK19" s="3"/>
      <c r="AL19" s="3"/>
      <c r="AM19" s="3"/>
      <c r="AN19" s="3"/>
      <c r="AO19" s="3"/>
      <c r="AP19" s="3"/>
      <c r="AQ19" s="3"/>
      <c r="AR19" s="3"/>
    </row>
    <row r="20" spans="2:44" s="2" customFormat="1" x14ac:dyDescent="0.25">
      <c r="B20" s="185" t="s">
        <v>6</v>
      </c>
      <c r="C20" s="46"/>
      <c r="D20" s="46"/>
      <c r="E20" s="46"/>
      <c r="F20" s="227">
        <v>0</v>
      </c>
      <c r="G20" s="228"/>
      <c r="H20" s="228"/>
      <c r="I20" s="229"/>
      <c r="J20" s="233" t="s">
        <v>7</v>
      </c>
      <c r="K20" s="234"/>
      <c r="L20" s="234"/>
      <c r="M20" s="234"/>
      <c r="N20" s="234"/>
      <c r="O20" s="234"/>
      <c r="P20" s="235"/>
      <c r="Q20" s="239">
        <f>44833000+7750177+2000000+5489707.45+1814640</f>
        <v>61887524.450000003</v>
      </c>
      <c r="R20" s="240"/>
      <c r="S20" s="240"/>
      <c r="T20" s="240"/>
      <c r="U20" s="240"/>
      <c r="V20" s="240"/>
      <c r="W20" s="240"/>
      <c r="X20" s="240"/>
      <c r="Y20" s="240"/>
      <c r="Z20" s="241"/>
    </row>
    <row r="21" spans="2:44" s="2" customFormat="1" x14ac:dyDescent="0.25">
      <c r="B21" s="185"/>
      <c r="C21" s="55"/>
      <c r="D21" s="55"/>
      <c r="E21" s="55"/>
      <c r="F21" s="230"/>
      <c r="G21" s="231"/>
      <c r="H21" s="231"/>
      <c r="I21" s="232"/>
      <c r="J21" s="236"/>
      <c r="K21" s="237"/>
      <c r="L21" s="237"/>
      <c r="M21" s="237"/>
      <c r="N21" s="237"/>
      <c r="O21" s="237"/>
      <c r="P21" s="238"/>
      <c r="Q21" s="242"/>
      <c r="R21" s="243"/>
      <c r="S21" s="243"/>
      <c r="T21" s="243"/>
      <c r="U21" s="243"/>
      <c r="V21" s="243"/>
      <c r="W21" s="243"/>
      <c r="X21" s="243"/>
      <c r="Y21" s="243"/>
      <c r="Z21" s="244"/>
    </row>
    <row r="22" spans="2:44" s="2" customFormat="1" x14ac:dyDescent="0.25">
      <c r="B22" s="205"/>
      <c r="C22" s="206"/>
      <c r="D22" s="206"/>
      <c r="E22" s="206"/>
      <c r="F22" s="206"/>
      <c r="G22" s="206"/>
      <c r="H22" s="206"/>
      <c r="I22" s="206"/>
      <c r="J22" s="206"/>
      <c r="K22" s="206"/>
      <c r="L22" s="206"/>
      <c r="M22" s="206"/>
      <c r="N22" s="206"/>
      <c r="O22" s="206"/>
      <c r="P22" s="206"/>
      <c r="Q22" s="206"/>
      <c r="R22" s="206"/>
      <c r="S22" s="206"/>
      <c r="T22" s="206"/>
      <c r="U22" s="206"/>
      <c r="V22" s="206"/>
      <c r="W22" s="206"/>
      <c r="X22" s="206"/>
      <c r="Y22" s="206"/>
      <c r="Z22" s="207"/>
    </row>
    <row r="23" spans="2:44" s="2" customFormat="1" x14ac:dyDescent="0.25">
      <c r="B23" s="208" t="s">
        <v>8</v>
      </c>
      <c r="C23" s="209"/>
      <c r="D23" s="209"/>
      <c r="E23" s="209"/>
      <c r="F23" s="210"/>
      <c r="G23" s="211" t="s">
        <v>63</v>
      </c>
      <c r="H23" s="212"/>
      <c r="I23" s="212"/>
      <c r="J23" s="212"/>
      <c r="K23" s="212"/>
      <c r="L23" s="212"/>
      <c r="M23" s="212"/>
      <c r="N23" s="212"/>
      <c r="O23" s="212"/>
      <c r="P23" s="212"/>
      <c r="Q23" s="212"/>
      <c r="R23" s="212"/>
      <c r="S23" s="212"/>
      <c r="T23" s="212"/>
      <c r="U23" s="212"/>
      <c r="V23" s="212"/>
      <c r="W23" s="212"/>
      <c r="X23" s="212"/>
      <c r="Y23" s="212"/>
      <c r="Z23" s="213"/>
    </row>
    <row r="24" spans="2:44" s="2" customFormat="1" x14ac:dyDescent="0.25">
      <c r="B24" s="214" t="s">
        <v>9</v>
      </c>
      <c r="C24" s="212"/>
      <c r="D24" s="212"/>
      <c r="E24" s="212"/>
      <c r="F24" s="213"/>
      <c r="G24" s="215" t="s">
        <v>62</v>
      </c>
      <c r="H24" s="216"/>
      <c r="I24" s="216"/>
      <c r="J24" s="216"/>
      <c r="K24" s="216"/>
      <c r="L24" s="216"/>
      <c r="M24" s="216"/>
      <c r="N24" s="216"/>
      <c r="O24" s="216"/>
      <c r="P24" s="216"/>
      <c r="Q24" s="216"/>
      <c r="R24" s="216"/>
      <c r="S24" s="216"/>
      <c r="T24" s="216"/>
      <c r="U24" s="216"/>
      <c r="V24" s="216"/>
      <c r="W24" s="216"/>
      <c r="X24" s="216"/>
      <c r="Y24" s="216"/>
      <c r="Z24" s="217"/>
    </row>
    <row r="25" spans="2:44" s="7" customFormat="1" x14ac:dyDescent="0.25">
      <c r="B25" s="218" t="s">
        <v>10</v>
      </c>
      <c r="C25" s="219"/>
      <c r="D25" s="219"/>
      <c r="E25" s="219"/>
      <c r="F25" s="220"/>
      <c r="G25" s="218" t="s">
        <v>11</v>
      </c>
      <c r="H25" s="219"/>
      <c r="I25" s="219"/>
      <c r="J25" s="219"/>
      <c r="K25" s="219"/>
      <c r="L25" s="219"/>
      <c r="M25" s="219"/>
      <c r="N25" s="219"/>
      <c r="O25" s="219"/>
      <c r="P25" s="219"/>
      <c r="Q25" s="219"/>
      <c r="R25" s="219"/>
      <c r="S25" s="219"/>
      <c r="T25" s="219"/>
      <c r="U25" s="219"/>
      <c r="V25" s="219"/>
      <c r="W25" s="219"/>
      <c r="X25" s="219"/>
      <c r="Y25" s="219"/>
      <c r="Z25" s="220"/>
    </row>
    <row r="26" spans="2:44" s="2" customFormat="1" x14ac:dyDescent="0.25">
      <c r="B26" s="218"/>
      <c r="C26" s="219"/>
      <c r="D26" s="219"/>
      <c r="E26" s="219"/>
      <c r="F26" s="220"/>
      <c r="G26" s="8" t="s">
        <v>12</v>
      </c>
      <c r="H26" s="64">
        <v>2</v>
      </c>
      <c r="I26" s="8" t="s">
        <v>13</v>
      </c>
      <c r="J26" s="266" t="s">
        <v>61</v>
      </c>
      <c r="K26" s="267"/>
      <c r="L26" s="268" t="s">
        <v>14</v>
      </c>
      <c r="M26" s="269"/>
      <c r="N26" s="270"/>
      <c r="O26" s="78"/>
      <c r="P26" s="266" t="s">
        <v>61</v>
      </c>
      <c r="Q26" s="271"/>
      <c r="R26" s="271"/>
      <c r="S26" s="267"/>
      <c r="T26" s="9"/>
      <c r="U26" s="10"/>
      <c r="V26" s="10"/>
      <c r="W26" s="10"/>
      <c r="X26" s="10"/>
      <c r="Y26" s="10"/>
      <c r="Z26" s="11"/>
    </row>
    <row r="27" spans="2:44" s="2" customFormat="1" x14ac:dyDescent="0.25">
      <c r="B27" s="272"/>
      <c r="C27" s="273"/>
      <c r="D27" s="273"/>
      <c r="E27" s="273"/>
      <c r="F27" s="273"/>
      <c r="G27" s="273"/>
      <c r="H27" s="273"/>
      <c r="I27" s="273"/>
      <c r="J27" s="273"/>
      <c r="K27" s="273"/>
      <c r="L27" s="273"/>
      <c r="M27" s="273"/>
      <c r="N27" s="273"/>
      <c r="O27" s="273"/>
      <c r="P27" s="273"/>
      <c r="Q27" s="273"/>
      <c r="R27" s="273"/>
      <c r="S27" s="273"/>
      <c r="T27" s="273"/>
      <c r="U27" s="273"/>
      <c r="V27" s="273"/>
      <c r="W27" s="273"/>
      <c r="X27" s="273"/>
      <c r="Y27" s="273"/>
      <c r="Z27" s="274"/>
    </row>
    <row r="28" spans="2:44" s="2" customFormat="1" x14ac:dyDescent="0.25">
      <c r="B28" s="208" t="s">
        <v>15</v>
      </c>
      <c r="C28" s="209"/>
      <c r="D28" s="209"/>
      <c r="E28" s="209"/>
      <c r="F28" s="210"/>
      <c r="G28" s="211" t="s">
        <v>67</v>
      </c>
      <c r="H28" s="212"/>
      <c r="I28" s="212"/>
      <c r="J28" s="212"/>
      <c r="K28" s="212"/>
      <c r="L28" s="212"/>
      <c r="M28" s="212"/>
      <c r="N28" s="212"/>
      <c r="O28" s="212"/>
      <c r="P28" s="212"/>
      <c r="Q28" s="212"/>
      <c r="R28" s="212"/>
      <c r="S28" s="212"/>
      <c r="T28" s="212"/>
      <c r="U28" s="212"/>
      <c r="V28" s="212"/>
      <c r="W28" s="212"/>
      <c r="X28" s="212"/>
      <c r="Y28" s="212"/>
      <c r="Z28" s="213"/>
    </row>
    <row r="29" spans="2:44" s="2" customFormat="1" x14ac:dyDescent="0.25">
      <c r="B29" s="12"/>
      <c r="C29" s="13"/>
      <c r="D29" s="13"/>
      <c r="E29" s="13"/>
      <c r="F29" s="13"/>
      <c r="G29" s="13"/>
      <c r="H29" s="13"/>
      <c r="I29" s="13"/>
      <c r="J29" s="13"/>
      <c r="K29" s="13"/>
      <c r="L29" s="13"/>
      <c r="M29" s="13"/>
      <c r="N29" s="13"/>
      <c r="O29" s="13"/>
      <c r="P29" s="13"/>
      <c r="Q29" s="13"/>
      <c r="R29" s="13"/>
      <c r="S29" s="13"/>
      <c r="T29" s="13"/>
      <c r="U29" s="13"/>
      <c r="V29" s="13"/>
      <c r="W29" s="13"/>
      <c r="X29" s="13"/>
      <c r="Y29" s="13"/>
      <c r="Z29" s="14"/>
    </row>
    <row r="30" spans="2:44" s="2" customFormat="1" x14ac:dyDescent="0.25">
      <c r="B30" s="226" t="s">
        <v>16</v>
      </c>
      <c r="C30" s="245"/>
      <c r="D30" s="245"/>
      <c r="E30" s="245"/>
      <c r="F30" s="210"/>
      <c r="G30" s="15" t="s">
        <v>17</v>
      </c>
      <c r="H30" s="15" t="s">
        <v>68</v>
      </c>
      <c r="I30" s="211" t="s">
        <v>18</v>
      </c>
      <c r="J30" s="212"/>
      <c r="K30" s="213"/>
      <c r="L30" s="246" t="s">
        <v>19</v>
      </c>
      <c r="M30" s="247"/>
      <c r="N30" s="247"/>
      <c r="O30" s="247"/>
      <c r="P30" s="247"/>
      <c r="Q30" s="247"/>
      <c r="R30" s="247"/>
      <c r="S30" s="247"/>
      <c r="T30" s="247"/>
      <c r="U30" s="247"/>
      <c r="V30" s="247"/>
      <c r="W30" s="247"/>
      <c r="X30" s="247"/>
      <c r="Y30" s="247"/>
      <c r="Z30" s="248"/>
    </row>
    <row r="31" spans="2:44" s="2" customFormat="1" x14ac:dyDescent="0.25">
      <c r="B31" s="249"/>
      <c r="C31" s="250"/>
      <c r="D31" s="250"/>
      <c r="E31" s="250"/>
      <c r="F31" s="250"/>
      <c r="G31" s="250"/>
      <c r="H31" s="250"/>
      <c r="I31" s="250"/>
      <c r="J31" s="250"/>
      <c r="K31" s="250"/>
      <c r="L31" s="250"/>
      <c r="M31" s="250"/>
      <c r="N31" s="250"/>
      <c r="O31" s="250"/>
      <c r="P31" s="250"/>
      <c r="Q31" s="250"/>
      <c r="R31" s="250"/>
      <c r="S31" s="250"/>
      <c r="T31" s="250"/>
      <c r="U31" s="250"/>
      <c r="V31" s="250"/>
      <c r="W31" s="250"/>
      <c r="X31" s="250"/>
      <c r="Y31" s="250"/>
      <c r="Z31" s="251"/>
    </row>
    <row r="32" spans="2:44" s="2" customFormat="1" x14ac:dyDescent="0.25">
      <c r="B32" s="252" t="s">
        <v>20</v>
      </c>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4"/>
    </row>
    <row r="33" spans="2:27" x14ac:dyDescent="0.25">
      <c r="B33" s="255" t="s">
        <v>21</v>
      </c>
      <c r="C33" s="257" t="s">
        <v>162</v>
      </c>
      <c r="D33" s="258"/>
      <c r="E33" s="258"/>
      <c r="F33" s="258"/>
      <c r="G33" s="258"/>
      <c r="H33" s="258"/>
      <c r="I33" s="258"/>
      <c r="J33" s="258"/>
      <c r="K33" s="258"/>
      <c r="L33" s="258"/>
      <c r="M33" s="258"/>
      <c r="N33" s="258"/>
      <c r="O33" s="258"/>
      <c r="P33" s="258"/>
      <c r="Q33" s="258"/>
      <c r="R33" s="258"/>
      <c r="S33" s="258"/>
      <c r="T33" s="258"/>
      <c r="U33" s="258"/>
      <c r="V33" s="258"/>
      <c r="W33" s="258"/>
      <c r="X33" s="258"/>
      <c r="Y33" s="258"/>
      <c r="Z33" s="259"/>
    </row>
    <row r="34" spans="2:27" x14ac:dyDescent="0.25">
      <c r="B34" s="256"/>
      <c r="C34" s="260"/>
      <c r="D34" s="261"/>
      <c r="E34" s="261"/>
      <c r="F34" s="261"/>
      <c r="G34" s="261"/>
      <c r="H34" s="261"/>
      <c r="I34" s="261"/>
      <c r="J34" s="261"/>
      <c r="K34" s="261"/>
      <c r="L34" s="261"/>
      <c r="M34" s="261"/>
      <c r="N34" s="261"/>
      <c r="O34" s="261"/>
      <c r="P34" s="261"/>
      <c r="Q34" s="261"/>
      <c r="R34" s="261"/>
      <c r="S34" s="261"/>
      <c r="T34" s="261"/>
      <c r="U34" s="261"/>
      <c r="V34" s="261"/>
      <c r="W34" s="261"/>
      <c r="X34" s="261"/>
      <c r="Y34" s="261"/>
      <c r="Z34" s="262"/>
    </row>
    <row r="35" spans="2:27" ht="15" customHeight="1" x14ac:dyDescent="0.25">
      <c r="B35" s="256"/>
      <c r="C35" s="263"/>
      <c r="D35" s="264"/>
      <c r="E35" s="264"/>
      <c r="F35" s="264"/>
      <c r="G35" s="264"/>
      <c r="H35" s="264"/>
      <c r="I35" s="264"/>
      <c r="J35" s="264"/>
      <c r="K35" s="264"/>
      <c r="L35" s="264"/>
      <c r="M35" s="264"/>
      <c r="N35" s="264"/>
      <c r="O35" s="264"/>
      <c r="P35" s="264"/>
      <c r="Q35" s="264"/>
      <c r="R35" s="264"/>
      <c r="S35" s="264"/>
      <c r="T35" s="264"/>
      <c r="U35" s="264"/>
      <c r="V35" s="264"/>
      <c r="W35" s="264"/>
      <c r="X35" s="264"/>
      <c r="Y35" s="264"/>
      <c r="Z35" s="265"/>
    </row>
    <row r="36" spans="2:27" x14ac:dyDescent="0.25">
      <c r="B36" s="275"/>
      <c r="C36" s="276"/>
      <c r="D36" s="276"/>
      <c r="E36" s="276"/>
      <c r="F36" s="276"/>
      <c r="G36" s="276"/>
      <c r="H36" s="276"/>
      <c r="I36" s="276"/>
      <c r="J36" s="276"/>
      <c r="K36" s="276"/>
      <c r="L36" s="276"/>
      <c r="M36" s="276"/>
      <c r="N36" s="276"/>
      <c r="O36" s="276"/>
      <c r="P36" s="276"/>
      <c r="Q36" s="276"/>
      <c r="R36" s="276"/>
      <c r="S36" s="276"/>
      <c r="T36" s="276"/>
      <c r="U36" s="276"/>
      <c r="V36" s="276"/>
      <c r="W36" s="276"/>
      <c r="X36" s="276"/>
      <c r="Y36" s="276"/>
      <c r="Z36" s="277"/>
    </row>
    <row r="37" spans="2:27" x14ac:dyDescent="0.25">
      <c r="B37" s="278" t="s">
        <v>22</v>
      </c>
      <c r="C37" s="281" t="s">
        <v>279</v>
      </c>
      <c r="D37" s="282"/>
      <c r="E37" s="282"/>
      <c r="F37" s="282"/>
      <c r="G37" s="282"/>
      <c r="H37" s="282"/>
      <c r="I37" s="282"/>
      <c r="J37" s="282"/>
      <c r="K37" s="282"/>
      <c r="L37" s="282"/>
      <c r="M37" s="282"/>
      <c r="N37" s="282"/>
      <c r="O37" s="282"/>
      <c r="P37" s="282"/>
      <c r="Q37" s="282"/>
      <c r="R37" s="282"/>
      <c r="S37" s="282"/>
      <c r="T37" s="282"/>
      <c r="U37" s="282"/>
      <c r="V37" s="282"/>
      <c r="W37" s="282"/>
      <c r="X37" s="282"/>
      <c r="Y37" s="282"/>
      <c r="Z37" s="283"/>
    </row>
    <row r="38" spans="2:27" x14ac:dyDescent="0.25">
      <c r="B38" s="279"/>
      <c r="C38" s="284"/>
      <c r="D38" s="285"/>
      <c r="E38" s="285"/>
      <c r="F38" s="285"/>
      <c r="G38" s="285"/>
      <c r="H38" s="285"/>
      <c r="I38" s="285"/>
      <c r="J38" s="285"/>
      <c r="K38" s="285"/>
      <c r="L38" s="285"/>
      <c r="M38" s="285"/>
      <c r="N38" s="285"/>
      <c r="O38" s="285"/>
      <c r="P38" s="285"/>
      <c r="Q38" s="285"/>
      <c r="R38" s="285"/>
      <c r="S38" s="285"/>
      <c r="T38" s="285"/>
      <c r="U38" s="285"/>
      <c r="V38" s="285"/>
      <c r="W38" s="285"/>
      <c r="X38" s="285"/>
      <c r="Y38" s="285"/>
      <c r="Z38" s="286"/>
    </row>
    <row r="39" spans="2:27" ht="15" customHeight="1" x14ac:dyDescent="0.25">
      <c r="B39" s="280"/>
      <c r="C39" s="287"/>
      <c r="D39" s="288"/>
      <c r="E39" s="288"/>
      <c r="F39" s="288"/>
      <c r="G39" s="288"/>
      <c r="H39" s="288"/>
      <c r="I39" s="288"/>
      <c r="J39" s="288"/>
      <c r="K39" s="288"/>
      <c r="L39" s="288"/>
      <c r="M39" s="288"/>
      <c r="N39" s="288"/>
      <c r="O39" s="288"/>
      <c r="P39" s="288"/>
      <c r="Q39" s="288"/>
      <c r="R39" s="288"/>
      <c r="S39" s="288"/>
      <c r="T39" s="288"/>
      <c r="U39" s="288"/>
      <c r="V39" s="288"/>
      <c r="W39" s="288"/>
      <c r="X39" s="288"/>
      <c r="Y39" s="288"/>
      <c r="Z39" s="289"/>
    </row>
    <row r="40" spans="2:27" x14ac:dyDescent="0.25">
      <c r="B40" s="290"/>
      <c r="C40" s="291"/>
      <c r="D40" s="291"/>
      <c r="E40" s="291"/>
      <c r="F40" s="291"/>
      <c r="G40" s="291"/>
      <c r="H40" s="291"/>
      <c r="I40" s="291"/>
      <c r="J40" s="291"/>
      <c r="K40" s="291"/>
      <c r="L40" s="291"/>
      <c r="M40" s="291"/>
      <c r="N40" s="291"/>
      <c r="O40" s="291"/>
      <c r="P40" s="291"/>
      <c r="Q40" s="291"/>
      <c r="R40" s="291"/>
      <c r="S40" s="291"/>
      <c r="T40" s="291"/>
      <c r="U40" s="291"/>
      <c r="V40" s="291"/>
      <c r="W40" s="291"/>
      <c r="X40" s="291"/>
      <c r="Y40" s="291"/>
      <c r="Z40" s="292"/>
    </row>
    <row r="41" spans="2:27" ht="15" customHeight="1" x14ac:dyDescent="0.25">
      <c r="B41" s="293" t="s">
        <v>23</v>
      </c>
      <c r="C41" s="294"/>
      <c r="D41" s="295"/>
      <c r="E41" s="295"/>
      <c r="F41" s="295"/>
      <c r="G41" s="295"/>
      <c r="H41" s="295"/>
      <c r="I41" s="294"/>
      <c r="J41" s="294"/>
      <c r="K41" s="296"/>
      <c r="L41" s="281" t="s">
        <v>81</v>
      </c>
      <c r="M41" s="283"/>
      <c r="N41" s="281" t="s">
        <v>24</v>
      </c>
      <c r="O41" s="282"/>
      <c r="P41" s="283"/>
      <c r="Q41" s="281" t="s">
        <v>25</v>
      </c>
      <c r="R41" s="282"/>
      <c r="S41" s="283"/>
      <c r="T41" s="281" t="s">
        <v>26</v>
      </c>
      <c r="U41" s="282"/>
      <c r="V41" s="283"/>
      <c r="W41" s="281" t="s">
        <v>27</v>
      </c>
      <c r="X41" s="282"/>
      <c r="Y41" s="283"/>
      <c r="Z41" s="316" t="s">
        <v>28</v>
      </c>
    </row>
    <row r="42" spans="2:27" ht="38.25" customHeight="1" x14ac:dyDescent="0.25">
      <c r="B42" s="257" t="s">
        <v>29</v>
      </c>
      <c r="C42" s="259"/>
      <c r="D42" s="257" t="s">
        <v>59</v>
      </c>
      <c r="E42" s="259"/>
      <c r="F42" s="319" t="s">
        <v>30</v>
      </c>
      <c r="G42" s="320"/>
      <c r="H42" s="323" t="s">
        <v>76</v>
      </c>
      <c r="I42" s="281" t="s">
        <v>86</v>
      </c>
      <c r="J42" s="282"/>
      <c r="K42" s="283"/>
      <c r="L42" s="284"/>
      <c r="M42" s="286"/>
      <c r="N42" s="287"/>
      <c r="O42" s="288"/>
      <c r="P42" s="289"/>
      <c r="Q42" s="287"/>
      <c r="R42" s="288"/>
      <c r="S42" s="289"/>
      <c r="T42" s="287"/>
      <c r="U42" s="288"/>
      <c r="V42" s="289"/>
      <c r="W42" s="287"/>
      <c r="X42" s="288"/>
      <c r="Y42" s="289"/>
      <c r="Z42" s="317"/>
    </row>
    <row r="43" spans="2:27" ht="15.75" customHeight="1" x14ac:dyDescent="0.25">
      <c r="B43" s="263"/>
      <c r="C43" s="265"/>
      <c r="D43" s="263"/>
      <c r="E43" s="265"/>
      <c r="F43" s="321"/>
      <c r="G43" s="322"/>
      <c r="H43" s="324"/>
      <c r="I43" s="287"/>
      <c r="J43" s="288"/>
      <c r="K43" s="289"/>
      <c r="L43" s="287"/>
      <c r="M43" s="289"/>
      <c r="N43" s="80" t="s">
        <v>84</v>
      </c>
      <c r="O43" s="85" t="s">
        <v>83</v>
      </c>
      <c r="P43" s="81" t="s">
        <v>85</v>
      </c>
      <c r="Q43" s="80" t="s">
        <v>84</v>
      </c>
      <c r="R43" s="85" t="s">
        <v>83</v>
      </c>
      <c r="S43" s="81" t="s">
        <v>85</v>
      </c>
      <c r="T43" s="80" t="s">
        <v>84</v>
      </c>
      <c r="U43" s="85" t="s">
        <v>83</v>
      </c>
      <c r="V43" s="81" t="s">
        <v>85</v>
      </c>
      <c r="W43" s="80" t="s">
        <v>84</v>
      </c>
      <c r="X43" s="85" t="s">
        <v>83</v>
      </c>
      <c r="Y43" s="81" t="s">
        <v>85</v>
      </c>
      <c r="Z43" s="318"/>
    </row>
    <row r="44" spans="2:27" ht="15" customHeight="1" x14ac:dyDescent="0.25">
      <c r="B44" s="297" t="s">
        <v>65</v>
      </c>
      <c r="C44" s="298"/>
      <c r="D44" s="67" t="s">
        <v>64</v>
      </c>
      <c r="E44" s="69" t="s">
        <v>221</v>
      </c>
      <c r="F44" s="187" t="s">
        <v>75</v>
      </c>
      <c r="G44" s="301"/>
      <c r="H44" s="306" t="s">
        <v>77</v>
      </c>
      <c r="I44" s="77" t="s">
        <v>31</v>
      </c>
      <c r="J44" s="308">
        <v>500</v>
      </c>
      <c r="K44" s="309"/>
      <c r="L44" s="310">
        <f>+((J44-J45)/J45)*100%</f>
        <v>0.25</v>
      </c>
      <c r="M44" s="311"/>
      <c r="N44" s="314">
        <f>+((P44-P45)/+P45)*100%</f>
        <v>0.14285714285714285</v>
      </c>
      <c r="O44" s="86" t="s">
        <v>64</v>
      </c>
      <c r="P44" s="87">
        <v>120</v>
      </c>
      <c r="Q44" s="314">
        <f>+((S44-S45)/+S45)*100%</f>
        <v>0.3</v>
      </c>
      <c r="R44" s="86" t="s">
        <v>64</v>
      </c>
      <c r="S44" s="87">
        <v>130</v>
      </c>
      <c r="T44" s="325"/>
      <c r="U44" s="86" t="s">
        <v>64</v>
      </c>
      <c r="V44" s="87"/>
      <c r="W44" s="325"/>
      <c r="X44" s="86" t="s">
        <v>64</v>
      </c>
      <c r="Y44" s="87"/>
      <c r="Z44" s="327"/>
    </row>
    <row r="45" spans="2:27" ht="17.25" customHeight="1" x14ac:dyDescent="0.25">
      <c r="B45" s="299"/>
      <c r="C45" s="300"/>
      <c r="D45" s="57"/>
      <c r="E45" s="329" t="s">
        <v>70</v>
      </c>
      <c r="F45" s="302"/>
      <c r="G45" s="303"/>
      <c r="H45" s="307"/>
      <c r="I45" s="77" t="s">
        <v>82</v>
      </c>
      <c r="J45" s="308">
        <v>400</v>
      </c>
      <c r="K45" s="309"/>
      <c r="L45" s="312"/>
      <c r="M45" s="313"/>
      <c r="N45" s="315"/>
      <c r="O45" s="86" t="s">
        <v>66</v>
      </c>
      <c r="P45" s="66">
        <v>105</v>
      </c>
      <c r="Q45" s="315"/>
      <c r="R45" s="86" t="s">
        <v>66</v>
      </c>
      <c r="S45" s="66">
        <v>100</v>
      </c>
      <c r="T45" s="326"/>
      <c r="U45" s="86" t="s">
        <v>66</v>
      </c>
      <c r="V45" s="66"/>
      <c r="W45" s="326"/>
      <c r="X45" s="86" t="s">
        <v>66</v>
      </c>
      <c r="Y45" s="66"/>
      <c r="Z45" s="328"/>
    </row>
    <row r="46" spans="2:27" ht="15" customHeight="1" x14ac:dyDescent="0.25">
      <c r="B46" s="71"/>
      <c r="C46" s="72"/>
      <c r="D46" s="57"/>
      <c r="E46" s="329"/>
      <c r="F46" s="302"/>
      <c r="G46" s="303"/>
      <c r="H46" s="331" t="s">
        <v>78</v>
      </c>
      <c r="I46" s="77" t="s">
        <v>31</v>
      </c>
      <c r="J46" s="308">
        <v>600</v>
      </c>
      <c r="K46" s="309"/>
      <c r="L46" s="310">
        <f>+((J46-J47)/J47)*100%</f>
        <v>0.57894736842105265</v>
      </c>
      <c r="M46" s="311"/>
      <c r="N46" s="314">
        <f>+((P46-P47)/+P47)*100%</f>
        <v>0.6428571428571429</v>
      </c>
      <c r="O46" s="86" t="s">
        <v>64</v>
      </c>
      <c r="P46" s="87">
        <v>115</v>
      </c>
      <c r="Q46" s="314">
        <f>+((S46-S47)/+S47)*100%</f>
        <v>0.33333333333333331</v>
      </c>
      <c r="R46" s="86" t="s">
        <v>64</v>
      </c>
      <c r="S46" s="87">
        <v>120</v>
      </c>
      <c r="T46" s="325"/>
      <c r="U46" s="86" t="s">
        <v>64</v>
      </c>
      <c r="V46" s="87"/>
      <c r="W46" s="325"/>
      <c r="X46" s="86" t="s">
        <v>64</v>
      </c>
      <c r="Y46" s="87"/>
      <c r="Z46" s="63"/>
    </row>
    <row r="47" spans="2:27" ht="15" customHeight="1" x14ac:dyDescent="0.25">
      <c r="B47" s="333" t="s">
        <v>60</v>
      </c>
      <c r="C47" s="334"/>
      <c r="D47" s="58"/>
      <c r="E47" s="330"/>
      <c r="F47" s="304"/>
      <c r="G47" s="305"/>
      <c r="H47" s="332"/>
      <c r="I47" s="77" t="s">
        <v>82</v>
      </c>
      <c r="J47" s="308">
        <v>380</v>
      </c>
      <c r="K47" s="309"/>
      <c r="L47" s="312"/>
      <c r="M47" s="313"/>
      <c r="N47" s="315"/>
      <c r="O47" s="86" t="s">
        <v>66</v>
      </c>
      <c r="P47" s="66">
        <v>70</v>
      </c>
      <c r="Q47" s="315"/>
      <c r="R47" s="86" t="s">
        <v>66</v>
      </c>
      <c r="S47" s="66">
        <v>90</v>
      </c>
      <c r="T47" s="326"/>
      <c r="U47" s="86" t="s">
        <v>66</v>
      </c>
      <c r="V47" s="66"/>
      <c r="W47" s="326"/>
      <c r="X47" s="86" t="s">
        <v>66</v>
      </c>
      <c r="Y47" s="66"/>
      <c r="Z47" s="63"/>
    </row>
    <row r="48" spans="2:27" ht="12" customHeight="1" x14ac:dyDescent="0.25">
      <c r="B48" s="335" t="s">
        <v>223</v>
      </c>
      <c r="C48" s="336"/>
      <c r="D48" s="68" t="s">
        <v>66</v>
      </c>
      <c r="E48" s="138" t="s">
        <v>222</v>
      </c>
      <c r="F48" s="187" t="s">
        <v>75</v>
      </c>
      <c r="G48" s="301"/>
      <c r="H48" s="331" t="s">
        <v>79</v>
      </c>
      <c r="I48" s="339"/>
      <c r="J48" s="340"/>
      <c r="K48" s="341"/>
      <c r="L48" s="345" t="s">
        <v>76</v>
      </c>
      <c r="M48" s="346"/>
      <c r="N48" s="349"/>
      <c r="O48" s="350"/>
      <c r="P48" s="351"/>
      <c r="Q48" s="355">
        <f>7139419.17+220250</f>
        <v>7359669.1699999999</v>
      </c>
      <c r="R48" s="356"/>
      <c r="S48" s="357"/>
      <c r="T48" s="355"/>
      <c r="U48" s="356"/>
      <c r="V48" s="357"/>
      <c r="W48" s="355"/>
      <c r="X48" s="356"/>
      <c r="Y48" s="357"/>
      <c r="Z48" s="361">
        <f>+N48+Q48+T48+W48</f>
        <v>7359669.1699999999</v>
      </c>
      <c r="AA48" s="16"/>
    </row>
    <row r="49" spans="2:27" ht="12" customHeight="1" x14ac:dyDescent="0.25">
      <c r="B49" s="337"/>
      <c r="C49" s="338"/>
      <c r="D49" s="57"/>
      <c r="E49" s="329" t="s">
        <v>73</v>
      </c>
      <c r="F49" s="302"/>
      <c r="G49" s="303"/>
      <c r="H49" s="332"/>
      <c r="I49" s="342"/>
      <c r="J49" s="343"/>
      <c r="K49" s="344"/>
      <c r="L49" s="347"/>
      <c r="M49" s="348"/>
      <c r="N49" s="352"/>
      <c r="O49" s="353"/>
      <c r="P49" s="354"/>
      <c r="Q49" s="358"/>
      <c r="R49" s="359"/>
      <c r="S49" s="360"/>
      <c r="T49" s="358"/>
      <c r="U49" s="359"/>
      <c r="V49" s="360"/>
      <c r="W49" s="358"/>
      <c r="X49" s="359"/>
      <c r="Y49" s="360"/>
      <c r="Z49" s="362"/>
      <c r="AA49" s="16"/>
    </row>
    <row r="50" spans="2:27" ht="12" customHeight="1" x14ac:dyDescent="0.25">
      <c r="B50" s="73"/>
      <c r="C50" s="74"/>
      <c r="D50" s="57"/>
      <c r="E50" s="329"/>
      <c r="F50" s="302"/>
      <c r="G50" s="303"/>
      <c r="H50" s="331" t="s">
        <v>80</v>
      </c>
      <c r="I50" s="93"/>
      <c r="J50" s="94"/>
      <c r="K50" s="95"/>
      <c r="L50" s="345"/>
      <c r="M50" s="346"/>
      <c r="N50" s="363"/>
      <c r="O50" s="364"/>
      <c r="P50" s="365"/>
      <c r="Q50" s="355">
        <f>3625981.07+170799.82</f>
        <v>3796780.8899999997</v>
      </c>
      <c r="R50" s="356"/>
      <c r="S50" s="357"/>
      <c r="T50" s="355"/>
      <c r="U50" s="356"/>
      <c r="V50" s="357"/>
      <c r="W50" s="355"/>
      <c r="X50" s="356"/>
      <c r="Y50" s="357"/>
      <c r="Z50" s="361">
        <f>+N50+Q50+T50+W50</f>
        <v>3796780.8899999997</v>
      </c>
      <c r="AA50" s="16"/>
    </row>
    <row r="51" spans="2:27" ht="12" customHeight="1" x14ac:dyDescent="0.25">
      <c r="B51" s="75" t="s">
        <v>57</v>
      </c>
      <c r="C51" s="76" t="s">
        <v>58</v>
      </c>
      <c r="D51" s="58"/>
      <c r="E51" s="330"/>
      <c r="F51" s="304"/>
      <c r="G51" s="305"/>
      <c r="H51" s="332"/>
      <c r="I51" s="96"/>
      <c r="J51" s="97"/>
      <c r="K51" s="98"/>
      <c r="L51" s="347"/>
      <c r="M51" s="348"/>
      <c r="N51" s="366"/>
      <c r="O51" s="367"/>
      <c r="P51" s="368"/>
      <c r="Q51" s="358"/>
      <c r="R51" s="359"/>
      <c r="S51" s="360"/>
      <c r="T51" s="358"/>
      <c r="U51" s="359"/>
      <c r="V51" s="360"/>
      <c r="W51" s="358"/>
      <c r="X51" s="359"/>
      <c r="Y51" s="360"/>
      <c r="Z51" s="362"/>
    </row>
    <row r="52" spans="2:27" x14ac:dyDescent="0.25">
      <c r="B52" s="369"/>
      <c r="C52" s="370"/>
      <c r="D52" s="371"/>
      <c r="E52" s="371"/>
      <c r="F52" s="370"/>
      <c r="G52" s="370"/>
      <c r="H52" s="370"/>
      <c r="I52" s="371"/>
      <c r="J52" s="371"/>
      <c r="K52" s="371"/>
      <c r="L52" s="370"/>
      <c r="M52" s="370"/>
      <c r="N52" s="370"/>
      <c r="O52" s="370"/>
      <c r="P52" s="370"/>
      <c r="Q52" s="370"/>
      <c r="R52" s="370"/>
      <c r="S52" s="370"/>
      <c r="T52" s="370"/>
      <c r="U52" s="370"/>
      <c r="V52" s="370"/>
      <c r="W52" s="370"/>
      <c r="X52" s="370"/>
      <c r="Y52" s="370"/>
      <c r="Z52" s="372"/>
    </row>
    <row r="53" spans="2:27" x14ac:dyDescent="0.25">
      <c r="B53" s="252" t="s">
        <v>34</v>
      </c>
      <c r="C53" s="373"/>
      <c r="D53" s="373"/>
      <c r="E53" s="373"/>
      <c r="F53" s="373"/>
      <c r="G53" s="373"/>
      <c r="H53" s="373"/>
      <c r="I53" s="373"/>
      <c r="J53" s="373"/>
      <c r="K53" s="373"/>
      <c r="L53" s="373"/>
      <c r="M53" s="373"/>
      <c r="N53" s="373"/>
      <c r="O53" s="373"/>
      <c r="P53" s="373"/>
      <c r="Q53" s="373"/>
      <c r="R53" s="373"/>
      <c r="S53" s="373"/>
      <c r="T53" s="373"/>
      <c r="U53" s="373"/>
      <c r="V53" s="373"/>
      <c r="W53" s="373"/>
      <c r="X53" s="373"/>
      <c r="Y53" s="373"/>
      <c r="Z53" s="374"/>
    </row>
    <row r="54" spans="2:27" ht="41.25" customHeight="1" x14ac:dyDescent="0.25">
      <c r="B54" s="490" t="s">
        <v>174</v>
      </c>
      <c r="C54" s="491"/>
      <c r="D54" s="491"/>
      <c r="E54" s="491"/>
      <c r="F54" s="491"/>
      <c r="G54" s="491"/>
      <c r="H54" s="491"/>
      <c r="I54" s="491"/>
      <c r="J54" s="491"/>
      <c r="K54" s="492"/>
      <c r="L54" s="281" t="s">
        <v>81</v>
      </c>
      <c r="M54" s="283"/>
      <c r="N54" s="281" t="s">
        <v>24</v>
      </c>
      <c r="O54" s="282"/>
      <c r="P54" s="283"/>
      <c r="Q54" s="281" t="s">
        <v>25</v>
      </c>
      <c r="R54" s="282"/>
      <c r="S54" s="283"/>
      <c r="T54" s="281" t="s">
        <v>26</v>
      </c>
      <c r="U54" s="282"/>
      <c r="V54" s="283"/>
      <c r="W54" s="281" t="s">
        <v>27</v>
      </c>
      <c r="X54" s="282"/>
      <c r="Y54" s="283"/>
      <c r="Z54" s="316" t="s">
        <v>28</v>
      </c>
    </row>
    <row r="55" spans="2:27" x14ac:dyDescent="0.25">
      <c r="B55" s="257" t="s">
        <v>29</v>
      </c>
      <c r="C55" s="259"/>
      <c r="D55" s="257" t="s">
        <v>59</v>
      </c>
      <c r="E55" s="259"/>
      <c r="F55" s="319" t="s">
        <v>30</v>
      </c>
      <c r="G55" s="320"/>
      <c r="H55" s="323" t="s">
        <v>76</v>
      </c>
      <c r="I55" s="281" t="s">
        <v>86</v>
      </c>
      <c r="J55" s="282"/>
      <c r="K55" s="283"/>
      <c r="L55" s="284"/>
      <c r="M55" s="286"/>
      <c r="N55" s="287"/>
      <c r="O55" s="288"/>
      <c r="P55" s="289"/>
      <c r="Q55" s="287"/>
      <c r="R55" s="288"/>
      <c r="S55" s="289"/>
      <c r="T55" s="287"/>
      <c r="U55" s="288"/>
      <c r="V55" s="289"/>
      <c r="W55" s="287"/>
      <c r="X55" s="288"/>
      <c r="Y55" s="289"/>
      <c r="Z55" s="317"/>
    </row>
    <row r="56" spans="2:27" x14ac:dyDescent="0.25">
      <c r="B56" s="263"/>
      <c r="C56" s="265"/>
      <c r="D56" s="263"/>
      <c r="E56" s="265"/>
      <c r="F56" s="321"/>
      <c r="G56" s="322"/>
      <c r="H56" s="324"/>
      <c r="I56" s="287"/>
      <c r="J56" s="288"/>
      <c r="K56" s="289"/>
      <c r="L56" s="287"/>
      <c r="M56" s="289"/>
      <c r="N56" s="80" t="s">
        <v>84</v>
      </c>
      <c r="O56" s="85" t="s">
        <v>83</v>
      </c>
      <c r="P56" s="81" t="s">
        <v>85</v>
      </c>
      <c r="Q56" s="80" t="s">
        <v>84</v>
      </c>
      <c r="R56" s="85" t="s">
        <v>83</v>
      </c>
      <c r="S56" s="81" t="s">
        <v>85</v>
      </c>
      <c r="T56" s="80" t="s">
        <v>84</v>
      </c>
      <c r="U56" s="85" t="s">
        <v>83</v>
      </c>
      <c r="V56" s="81" t="s">
        <v>85</v>
      </c>
      <c r="W56" s="80" t="s">
        <v>84</v>
      </c>
      <c r="X56" s="85" t="s">
        <v>83</v>
      </c>
      <c r="Y56" s="81" t="s">
        <v>85</v>
      </c>
      <c r="Z56" s="318"/>
    </row>
    <row r="57" spans="2:27" x14ac:dyDescent="0.25">
      <c r="B57" s="297" t="s">
        <v>254</v>
      </c>
      <c r="C57" s="298"/>
      <c r="D57" s="67" t="s">
        <v>64</v>
      </c>
      <c r="E57" s="69" t="s">
        <v>225</v>
      </c>
      <c r="F57" s="187" t="s">
        <v>224</v>
      </c>
      <c r="G57" s="301"/>
      <c r="H57" s="306" t="s">
        <v>77</v>
      </c>
      <c r="I57" s="77" t="s">
        <v>31</v>
      </c>
      <c r="J57" s="308">
        <v>10</v>
      </c>
      <c r="K57" s="309"/>
      <c r="L57" s="310">
        <f>+((J57-J58)/J58)*100%</f>
        <v>-0.5</v>
      </c>
      <c r="M57" s="311"/>
      <c r="N57" s="314">
        <f>+((P57-P58)/+P58)*100%</f>
        <v>-1</v>
      </c>
      <c r="O57" s="86" t="s">
        <v>64</v>
      </c>
      <c r="P57" s="87">
        <v>0</v>
      </c>
      <c r="Q57" s="314">
        <f>+((S57-S58)/+S58)*100%</f>
        <v>0.8</v>
      </c>
      <c r="R57" s="86" t="s">
        <v>64</v>
      </c>
      <c r="S57" s="87">
        <v>9</v>
      </c>
      <c r="T57" s="325"/>
      <c r="U57" s="86" t="s">
        <v>64</v>
      </c>
      <c r="V57" s="87"/>
      <c r="W57" s="325"/>
      <c r="X57" s="86" t="s">
        <v>64</v>
      </c>
      <c r="Y57" s="87"/>
      <c r="Z57" s="327"/>
    </row>
    <row r="58" spans="2:27" x14ac:dyDescent="0.25">
      <c r="B58" s="299"/>
      <c r="C58" s="300"/>
      <c r="D58" s="57"/>
      <c r="E58" s="329" t="s">
        <v>228</v>
      </c>
      <c r="F58" s="302"/>
      <c r="G58" s="303"/>
      <c r="H58" s="307"/>
      <c r="I58" s="77" t="s">
        <v>82</v>
      </c>
      <c r="J58" s="308">
        <v>20</v>
      </c>
      <c r="K58" s="309"/>
      <c r="L58" s="312"/>
      <c r="M58" s="313"/>
      <c r="N58" s="315"/>
      <c r="O58" s="86" t="s">
        <v>66</v>
      </c>
      <c r="P58" s="66">
        <v>10</v>
      </c>
      <c r="Q58" s="315"/>
      <c r="R58" s="86" t="s">
        <v>66</v>
      </c>
      <c r="S58" s="66">
        <v>5</v>
      </c>
      <c r="T58" s="326"/>
      <c r="U58" s="86" t="s">
        <v>66</v>
      </c>
      <c r="V58" s="66"/>
      <c r="W58" s="326"/>
      <c r="X58" s="86" t="s">
        <v>66</v>
      </c>
      <c r="Y58" s="66"/>
      <c r="Z58" s="328"/>
    </row>
    <row r="59" spans="2:27" x14ac:dyDescent="0.25">
      <c r="B59" s="71"/>
      <c r="C59" s="72"/>
      <c r="D59" s="57"/>
      <c r="E59" s="329"/>
      <c r="F59" s="302"/>
      <c r="G59" s="303"/>
      <c r="H59" s="331" t="s">
        <v>78</v>
      </c>
      <c r="I59" s="77" t="s">
        <v>31</v>
      </c>
      <c r="J59" s="308">
        <v>15</v>
      </c>
      <c r="K59" s="309"/>
      <c r="L59" s="310">
        <f>+((J59-J60)/J60)*100%</f>
        <v>0.5</v>
      </c>
      <c r="M59" s="311"/>
      <c r="N59" s="314">
        <f>+((P59-P60)/+P60)*100%</f>
        <v>-1</v>
      </c>
      <c r="O59" s="86" t="s">
        <v>64</v>
      </c>
      <c r="P59" s="87">
        <v>0</v>
      </c>
      <c r="Q59" s="314">
        <f>+((S59-S60)/+S60)*100%</f>
        <v>1</v>
      </c>
      <c r="R59" s="86" t="s">
        <v>64</v>
      </c>
      <c r="S59" s="87">
        <v>10</v>
      </c>
      <c r="T59" s="325"/>
      <c r="U59" s="86" t="s">
        <v>64</v>
      </c>
      <c r="V59" s="87"/>
      <c r="W59" s="325"/>
      <c r="X59" s="86" t="s">
        <v>64</v>
      </c>
      <c r="Y59" s="87"/>
      <c r="Z59" s="63"/>
    </row>
    <row r="60" spans="2:27" x14ac:dyDescent="0.25">
      <c r="B60" s="333" t="s">
        <v>60</v>
      </c>
      <c r="C60" s="334"/>
      <c r="D60" s="58"/>
      <c r="E60" s="330"/>
      <c r="F60" s="304"/>
      <c r="G60" s="305"/>
      <c r="H60" s="332"/>
      <c r="I60" s="77" t="s">
        <v>82</v>
      </c>
      <c r="J60" s="308">
        <v>10</v>
      </c>
      <c r="K60" s="309"/>
      <c r="L60" s="312"/>
      <c r="M60" s="313"/>
      <c r="N60" s="315"/>
      <c r="O60" s="86" t="s">
        <v>66</v>
      </c>
      <c r="P60" s="66">
        <v>1</v>
      </c>
      <c r="Q60" s="315"/>
      <c r="R60" s="86" t="s">
        <v>66</v>
      </c>
      <c r="S60" s="66">
        <v>5</v>
      </c>
      <c r="T60" s="326"/>
      <c r="U60" s="86" t="s">
        <v>66</v>
      </c>
      <c r="V60" s="66"/>
      <c r="W60" s="326"/>
      <c r="X60" s="86" t="s">
        <v>66</v>
      </c>
      <c r="Y60" s="66"/>
      <c r="Z60" s="63"/>
    </row>
    <row r="61" spans="2:27" ht="15" customHeight="1" x14ac:dyDescent="0.25">
      <c r="B61" s="335" t="s">
        <v>227</v>
      </c>
      <c r="C61" s="336"/>
      <c r="D61" s="68" t="s">
        <v>66</v>
      </c>
      <c r="E61" s="138" t="s">
        <v>226</v>
      </c>
      <c r="F61" s="187" t="s">
        <v>224</v>
      </c>
      <c r="G61" s="301"/>
      <c r="H61" s="331" t="s">
        <v>79</v>
      </c>
      <c r="I61" s="339"/>
      <c r="J61" s="340"/>
      <c r="K61" s="341"/>
      <c r="L61" s="345" t="s">
        <v>76</v>
      </c>
      <c r="M61" s="346"/>
      <c r="N61" s="375"/>
      <c r="O61" s="376"/>
      <c r="P61" s="377"/>
      <c r="Q61" s="477">
        <v>100000</v>
      </c>
      <c r="R61" s="188"/>
      <c r="S61" s="189"/>
      <c r="T61" s="382"/>
      <c r="U61" s="188"/>
      <c r="V61" s="189"/>
      <c r="W61" s="382"/>
      <c r="X61" s="188"/>
      <c r="Y61" s="189"/>
      <c r="Z61" s="361">
        <f>+N61+Q61+T61+W61</f>
        <v>100000</v>
      </c>
    </row>
    <row r="62" spans="2:27" x14ac:dyDescent="0.25">
      <c r="B62" s="337"/>
      <c r="C62" s="338"/>
      <c r="D62" s="57"/>
      <c r="E62" s="329" t="s">
        <v>229</v>
      </c>
      <c r="F62" s="302"/>
      <c r="G62" s="303"/>
      <c r="H62" s="332"/>
      <c r="I62" s="342"/>
      <c r="J62" s="343"/>
      <c r="K62" s="344"/>
      <c r="L62" s="347"/>
      <c r="M62" s="348"/>
      <c r="N62" s="378"/>
      <c r="O62" s="379"/>
      <c r="P62" s="380"/>
      <c r="Q62" s="193"/>
      <c r="R62" s="194"/>
      <c r="S62" s="195"/>
      <c r="T62" s="193"/>
      <c r="U62" s="194"/>
      <c r="V62" s="195"/>
      <c r="W62" s="193"/>
      <c r="X62" s="194"/>
      <c r="Y62" s="195"/>
      <c r="Z62" s="362"/>
    </row>
    <row r="63" spans="2:27" x14ac:dyDescent="0.25">
      <c r="B63" s="73"/>
      <c r="C63" s="74"/>
      <c r="D63" s="57"/>
      <c r="E63" s="329"/>
      <c r="F63" s="302"/>
      <c r="G63" s="303"/>
      <c r="H63" s="331" t="s">
        <v>80</v>
      </c>
      <c r="I63" s="93"/>
      <c r="J63" s="94"/>
      <c r="K63" s="95"/>
      <c r="L63" s="345"/>
      <c r="M63" s="346"/>
      <c r="N63" s="383"/>
      <c r="O63" s="384"/>
      <c r="P63" s="385"/>
      <c r="Q63" s="477">
        <v>40000</v>
      </c>
      <c r="R63" s="188"/>
      <c r="S63" s="189"/>
      <c r="T63" s="382"/>
      <c r="U63" s="188"/>
      <c r="V63" s="189"/>
      <c r="W63" s="382"/>
      <c r="X63" s="188"/>
      <c r="Y63" s="189"/>
      <c r="Z63" s="361">
        <f>+N63+Q63+T63+W63</f>
        <v>40000</v>
      </c>
    </row>
    <row r="64" spans="2:27" x14ac:dyDescent="0.25">
      <c r="B64" s="75" t="s">
        <v>57</v>
      </c>
      <c r="C64" s="76" t="s">
        <v>58</v>
      </c>
      <c r="D64" s="58"/>
      <c r="E64" s="330"/>
      <c r="F64" s="304"/>
      <c r="G64" s="305"/>
      <c r="H64" s="332"/>
      <c r="I64" s="96"/>
      <c r="J64" s="97"/>
      <c r="K64" s="98"/>
      <c r="L64" s="347"/>
      <c r="M64" s="348"/>
      <c r="N64" s="386"/>
      <c r="O64" s="387"/>
      <c r="P64" s="388"/>
      <c r="Q64" s="193"/>
      <c r="R64" s="194"/>
      <c r="S64" s="195"/>
      <c r="T64" s="193"/>
      <c r="U64" s="194"/>
      <c r="V64" s="195"/>
      <c r="W64" s="193"/>
      <c r="X64" s="194"/>
      <c r="Y64" s="195"/>
      <c r="Z64" s="362"/>
    </row>
    <row r="65" spans="2:28" x14ac:dyDescent="0.25">
      <c r="B65" s="89"/>
      <c r="C65" s="90"/>
      <c r="D65" s="90"/>
      <c r="E65" s="90"/>
      <c r="F65" s="90"/>
      <c r="G65" s="90"/>
      <c r="H65" s="90"/>
      <c r="I65" s="91"/>
      <c r="J65" s="91"/>
      <c r="K65" s="91"/>
      <c r="L65" s="90"/>
      <c r="M65" s="90"/>
      <c r="N65" s="91"/>
      <c r="O65" s="91"/>
      <c r="P65" s="91"/>
      <c r="Q65" s="91"/>
      <c r="R65" s="91"/>
      <c r="S65" s="91"/>
      <c r="T65" s="91"/>
      <c r="U65" s="91"/>
      <c r="V65" s="91"/>
      <c r="W65" s="91"/>
      <c r="X65" s="91"/>
      <c r="Y65" s="91"/>
      <c r="Z65" s="92"/>
    </row>
    <row r="66" spans="2:28" x14ac:dyDescent="0.25">
      <c r="B66" s="89"/>
      <c r="C66" s="90"/>
      <c r="D66" s="90"/>
      <c r="E66" s="90"/>
      <c r="F66" s="90"/>
      <c r="G66" s="90"/>
      <c r="H66" s="90"/>
      <c r="I66" s="91"/>
      <c r="J66" s="91"/>
      <c r="K66" s="91"/>
      <c r="L66" s="90"/>
      <c r="M66" s="90"/>
      <c r="N66" s="91"/>
      <c r="O66" s="91"/>
      <c r="P66" s="91"/>
      <c r="Q66" s="91"/>
      <c r="R66" s="91"/>
      <c r="S66" s="91"/>
      <c r="T66" s="91"/>
      <c r="U66" s="91"/>
      <c r="V66" s="91"/>
      <c r="W66" s="91"/>
      <c r="X66" s="91"/>
      <c r="Y66" s="91"/>
      <c r="Z66" s="92"/>
    </row>
    <row r="67" spans="2:28" ht="37.5" customHeight="1" x14ac:dyDescent="0.25">
      <c r="B67" s="490" t="s">
        <v>175</v>
      </c>
      <c r="C67" s="491"/>
      <c r="D67" s="491"/>
      <c r="E67" s="491"/>
      <c r="F67" s="491"/>
      <c r="G67" s="491"/>
      <c r="H67" s="491"/>
      <c r="I67" s="491"/>
      <c r="J67" s="491"/>
      <c r="K67" s="492"/>
      <c r="L67" s="281" t="s">
        <v>81</v>
      </c>
      <c r="M67" s="283"/>
      <c r="N67" s="281" t="s">
        <v>24</v>
      </c>
      <c r="O67" s="282"/>
      <c r="P67" s="283"/>
      <c r="Q67" s="281" t="s">
        <v>25</v>
      </c>
      <c r="R67" s="282"/>
      <c r="S67" s="283"/>
      <c r="T67" s="281" t="s">
        <v>26</v>
      </c>
      <c r="U67" s="282"/>
      <c r="V67" s="283"/>
      <c r="W67" s="281" t="s">
        <v>27</v>
      </c>
      <c r="X67" s="282"/>
      <c r="Y67" s="283"/>
      <c r="Z67" s="316" t="s">
        <v>28</v>
      </c>
    </row>
    <row r="68" spans="2:28" x14ac:dyDescent="0.25">
      <c r="B68" s="257" t="s">
        <v>29</v>
      </c>
      <c r="C68" s="259"/>
      <c r="D68" s="257" t="s">
        <v>59</v>
      </c>
      <c r="E68" s="259"/>
      <c r="F68" s="319" t="s">
        <v>30</v>
      </c>
      <c r="G68" s="320"/>
      <c r="H68" s="323" t="s">
        <v>76</v>
      </c>
      <c r="I68" s="281" t="s">
        <v>86</v>
      </c>
      <c r="J68" s="282"/>
      <c r="K68" s="283"/>
      <c r="L68" s="284"/>
      <c r="M68" s="286"/>
      <c r="N68" s="287"/>
      <c r="O68" s="288"/>
      <c r="P68" s="289"/>
      <c r="Q68" s="287"/>
      <c r="R68" s="288"/>
      <c r="S68" s="289"/>
      <c r="T68" s="287"/>
      <c r="U68" s="288"/>
      <c r="V68" s="289"/>
      <c r="W68" s="287"/>
      <c r="X68" s="288"/>
      <c r="Y68" s="289"/>
      <c r="Z68" s="317"/>
    </row>
    <row r="69" spans="2:28" ht="15" customHeight="1" x14ac:dyDescent="0.25">
      <c r="B69" s="263"/>
      <c r="C69" s="265"/>
      <c r="D69" s="263"/>
      <c r="E69" s="265"/>
      <c r="F69" s="321"/>
      <c r="G69" s="322"/>
      <c r="H69" s="324"/>
      <c r="I69" s="287"/>
      <c r="J69" s="288"/>
      <c r="K69" s="289"/>
      <c r="L69" s="287"/>
      <c r="M69" s="289"/>
      <c r="N69" s="80" t="s">
        <v>84</v>
      </c>
      <c r="O69" s="85" t="s">
        <v>83</v>
      </c>
      <c r="P69" s="81" t="s">
        <v>85</v>
      </c>
      <c r="Q69" s="80" t="s">
        <v>84</v>
      </c>
      <c r="R69" s="85" t="s">
        <v>83</v>
      </c>
      <c r="S69" s="81" t="s">
        <v>85</v>
      </c>
      <c r="T69" s="80" t="s">
        <v>84</v>
      </c>
      <c r="U69" s="85" t="s">
        <v>83</v>
      </c>
      <c r="V69" s="81" t="s">
        <v>85</v>
      </c>
      <c r="W69" s="80" t="s">
        <v>84</v>
      </c>
      <c r="X69" s="85" t="s">
        <v>83</v>
      </c>
      <c r="Y69" s="81" t="s">
        <v>85</v>
      </c>
      <c r="Z69" s="318"/>
    </row>
    <row r="70" spans="2:28" ht="15" customHeight="1" x14ac:dyDescent="0.25">
      <c r="B70" s="297" t="s">
        <v>255</v>
      </c>
      <c r="C70" s="298"/>
      <c r="D70" s="67" t="s">
        <v>64</v>
      </c>
      <c r="E70" s="69" t="s">
        <v>231</v>
      </c>
      <c r="F70" s="187" t="s">
        <v>230</v>
      </c>
      <c r="G70" s="301"/>
      <c r="H70" s="306" t="s">
        <v>77</v>
      </c>
      <c r="I70" s="77" t="s">
        <v>31</v>
      </c>
      <c r="J70" s="308">
        <v>15</v>
      </c>
      <c r="K70" s="309"/>
      <c r="L70" s="310">
        <f>+((J70-J71)/J71)*100%</f>
        <v>1.1428571428571428</v>
      </c>
      <c r="M70" s="311"/>
      <c r="N70" s="314">
        <f>+((P70-P71)/+P71)*100%</f>
        <v>1</v>
      </c>
      <c r="O70" s="86" t="s">
        <v>64</v>
      </c>
      <c r="P70" s="87">
        <v>2</v>
      </c>
      <c r="Q70" s="314">
        <f>+((S70-S71)/+S71)*100%</f>
        <v>1</v>
      </c>
      <c r="R70" s="86" t="s">
        <v>64</v>
      </c>
      <c r="S70" s="87">
        <v>4</v>
      </c>
      <c r="T70" s="325"/>
      <c r="U70" s="86" t="s">
        <v>64</v>
      </c>
      <c r="V70" s="87"/>
      <c r="W70" s="325"/>
      <c r="X70" s="86" t="s">
        <v>64</v>
      </c>
      <c r="Y70" s="87"/>
      <c r="Z70" s="327"/>
    </row>
    <row r="71" spans="2:28" ht="15" customHeight="1" x14ac:dyDescent="0.25">
      <c r="B71" s="299"/>
      <c r="C71" s="300"/>
      <c r="D71" s="57"/>
      <c r="E71" s="329" t="s">
        <v>234</v>
      </c>
      <c r="F71" s="302"/>
      <c r="G71" s="303"/>
      <c r="H71" s="307"/>
      <c r="I71" s="77" t="s">
        <v>82</v>
      </c>
      <c r="J71" s="308">
        <v>7</v>
      </c>
      <c r="K71" s="309"/>
      <c r="L71" s="312"/>
      <c r="M71" s="313"/>
      <c r="N71" s="315"/>
      <c r="O71" s="86" t="s">
        <v>66</v>
      </c>
      <c r="P71" s="66">
        <v>1</v>
      </c>
      <c r="Q71" s="315"/>
      <c r="R71" s="86" t="s">
        <v>66</v>
      </c>
      <c r="S71" s="66">
        <v>2</v>
      </c>
      <c r="T71" s="326"/>
      <c r="U71" s="86" t="s">
        <v>66</v>
      </c>
      <c r="V71" s="66"/>
      <c r="W71" s="326"/>
      <c r="X71" s="86" t="s">
        <v>66</v>
      </c>
      <c r="Y71" s="66"/>
      <c r="Z71" s="328"/>
    </row>
    <row r="72" spans="2:28" ht="12" customHeight="1" x14ac:dyDescent="0.25">
      <c r="B72" s="71"/>
      <c r="C72" s="72"/>
      <c r="D72" s="57"/>
      <c r="E72" s="329"/>
      <c r="F72" s="302"/>
      <c r="G72" s="303"/>
      <c r="H72" s="331" t="s">
        <v>78</v>
      </c>
      <c r="I72" s="77" t="s">
        <v>31</v>
      </c>
      <c r="J72" s="308">
        <v>20</v>
      </c>
      <c r="K72" s="309"/>
      <c r="L72" s="310">
        <f>+((J72-J73)/J73)*100%</f>
        <v>1</v>
      </c>
      <c r="M72" s="311"/>
      <c r="N72" s="314">
        <f>+((P72-P73)/+P73)*100%</f>
        <v>4</v>
      </c>
      <c r="O72" s="86" t="s">
        <v>64</v>
      </c>
      <c r="P72" s="87">
        <v>5</v>
      </c>
      <c r="Q72" s="314">
        <f>+((S72-S73)/+S73)*100%</f>
        <v>1</v>
      </c>
      <c r="R72" s="86" t="s">
        <v>64</v>
      </c>
      <c r="S72" s="87">
        <v>4</v>
      </c>
      <c r="T72" s="325"/>
      <c r="U72" s="86" t="s">
        <v>64</v>
      </c>
      <c r="V72" s="87"/>
      <c r="W72" s="325"/>
      <c r="X72" s="86" t="s">
        <v>64</v>
      </c>
      <c r="Y72" s="87"/>
      <c r="Z72" s="63"/>
    </row>
    <row r="73" spans="2:28" ht="12" customHeight="1" x14ac:dyDescent="0.25">
      <c r="B73" s="333" t="s">
        <v>60</v>
      </c>
      <c r="C73" s="334"/>
      <c r="D73" s="58"/>
      <c r="E73" s="330"/>
      <c r="F73" s="304"/>
      <c r="G73" s="305"/>
      <c r="H73" s="332"/>
      <c r="I73" s="77" t="s">
        <v>82</v>
      </c>
      <c r="J73" s="308">
        <v>10</v>
      </c>
      <c r="K73" s="309"/>
      <c r="L73" s="312"/>
      <c r="M73" s="313"/>
      <c r="N73" s="315"/>
      <c r="O73" s="86" t="s">
        <v>66</v>
      </c>
      <c r="P73" s="66">
        <v>1</v>
      </c>
      <c r="Q73" s="315"/>
      <c r="R73" s="86" t="s">
        <v>66</v>
      </c>
      <c r="S73" s="66">
        <v>2</v>
      </c>
      <c r="T73" s="326"/>
      <c r="U73" s="86" t="s">
        <v>66</v>
      </c>
      <c r="V73" s="66"/>
      <c r="W73" s="326"/>
      <c r="X73" s="86" t="s">
        <v>66</v>
      </c>
      <c r="Y73" s="66"/>
      <c r="Z73" s="63"/>
    </row>
    <row r="74" spans="2:28" ht="12" customHeight="1" x14ac:dyDescent="0.25">
      <c r="B74" s="335" t="s">
        <v>233</v>
      </c>
      <c r="C74" s="336"/>
      <c r="D74" s="68" t="s">
        <v>66</v>
      </c>
      <c r="E74" s="138" t="s">
        <v>232</v>
      </c>
      <c r="F74" s="187" t="s">
        <v>230</v>
      </c>
      <c r="G74" s="301"/>
      <c r="H74" s="331" t="s">
        <v>79</v>
      </c>
      <c r="I74" s="339"/>
      <c r="J74" s="340"/>
      <c r="K74" s="341"/>
      <c r="L74" s="345" t="s">
        <v>76</v>
      </c>
      <c r="M74" s="346"/>
      <c r="N74" s="375"/>
      <c r="O74" s="376"/>
      <c r="P74" s="377"/>
      <c r="Q74" s="477">
        <v>100000</v>
      </c>
      <c r="R74" s="188"/>
      <c r="S74" s="189"/>
      <c r="T74" s="382"/>
      <c r="U74" s="188"/>
      <c r="V74" s="189"/>
      <c r="W74" s="382"/>
      <c r="X74" s="188"/>
      <c r="Y74" s="189"/>
      <c r="Z74" s="361">
        <f>+N74+Q74+T74+W74</f>
        <v>100000</v>
      </c>
      <c r="AA74" s="16"/>
      <c r="AB74" s="2"/>
    </row>
    <row r="75" spans="2:28" ht="12" customHeight="1" x14ac:dyDescent="0.25">
      <c r="B75" s="337"/>
      <c r="C75" s="338"/>
      <c r="D75" s="57"/>
      <c r="E75" s="329" t="s">
        <v>235</v>
      </c>
      <c r="F75" s="302"/>
      <c r="G75" s="303"/>
      <c r="H75" s="332"/>
      <c r="I75" s="342"/>
      <c r="J75" s="343"/>
      <c r="K75" s="344"/>
      <c r="L75" s="347"/>
      <c r="M75" s="348"/>
      <c r="N75" s="378"/>
      <c r="O75" s="379"/>
      <c r="P75" s="380"/>
      <c r="Q75" s="193"/>
      <c r="R75" s="194"/>
      <c r="S75" s="195"/>
      <c r="T75" s="193"/>
      <c r="U75" s="194"/>
      <c r="V75" s="195"/>
      <c r="W75" s="193"/>
      <c r="X75" s="194"/>
      <c r="Y75" s="195"/>
      <c r="Z75" s="362"/>
    </row>
    <row r="76" spans="2:28" ht="15" customHeight="1" x14ac:dyDescent="0.25">
      <c r="B76" s="73"/>
      <c r="C76" s="74"/>
      <c r="D76" s="57"/>
      <c r="E76" s="329"/>
      <c r="F76" s="302"/>
      <c r="G76" s="303"/>
      <c r="H76" s="331" t="s">
        <v>80</v>
      </c>
      <c r="I76" s="93"/>
      <c r="J76" s="94"/>
      <c r="K76" s="95"/>
      <c r="L76" s="345"/>
      <c r="M76" s="346"/>
      <c r="N76" s="383"/>
      <c r="O76" s="384"/>
      <c r="P76" s="385"/>
      <c r="Q76" s="477">
        <v>20000</v>
      </c>
      <c r="R76" s="188"/>
      <c r="S76" s="189"/>
      <c r="T76" s="382"/>
      <c r="U76" s="188"/>
      <c r="V76" s="189"/>
      <c r="W76" s="382"/>
      <c r="X76" s="188"/>
      <c r="Y76" s="189"/>
      <c r="Z76" s="361">
        <f>+N76+Q76+T76+W76</f>
        <v>20000</v>
      </c>
    </row>
    <row r="77" spans="2:28" x14ac:dyDescent="0.25">
      <c r="B77" s="75" t="s">
        <v>57</v>
      </c>
      <c r="C77" s="76" t="s">
        <v>58</v>
      </c>
      <c r="D77" s="58"/>
      <c r="E77" s="330"/>
      <c r="F77" s="304"/>
      <c r="G77" s="305"/>
      <c r="H77" s="332"/>
      <c r="I77" s="96"/>
      <c r="J77" s="97"/>
      <c r="K77" s="98"/>
      <c r="L77" s="347"/>
      <c r="M77" s="348"/>
      <c r="N77" s="386"/>
      <c r="O77" s="387"/>
      <c r="P77" s="388"/>
      <c r="Q77" s="193"/>
      <c r="R77" s="194"/>
      <c r="S77" s="195"/>
      <c r="T77" s="193"/>
      <c r="U77" s="194"/>
      <c r="V77" s="195"/>
      <c r="W77" s="193"/>
      <c r="X77" s="194"/>
      <c r="Y77" s="195"/>
      <c r="Z77" s="362"/>
    </row>
    <row r="78" spans="2:28" ht="15" customHeight="1" x14ac:dyDescent="0.25">
      <c r="B78" s="89"/>
      <c r="C78" s="90"/>
      <c r="D78" s="90"/>
      <c r="E78" s="90"/>
      <c r="F78" s="90"/>
      <c r="G78" s="90"/>
      <c r="H78" s="90"/>
      <c r="I78" s="91"/>
      <c r="J78" s="91"/>
      <c r="K78" s="91"/>
      <c r="L78" s="90"/>
      <c r="M78" s="90"/>
      <c r="N78" s="91"/>
      <c r="O78" s="91"/>
      <c r="P78" s="91"/>
      <c r="Q78" s="91"/>
      <c r="R78" s="91"/>
      <c r="S78" s="91"/>
      <c r="T78" s="91"/>
      <c r="U78" s="91"/>
      <c r="V78" s="91"/>
      <c r="W78" s="91"/>
      <c r="X78" s="91"/>
      <c r="Y78" s="91"/>
      <c r="Z78" s="92"/>
    </row>
    <row r="79" spans="2:28" ht="15" customHeight="1" x14ac:dyDescent="0.25">
      <c r="B79" s="89"/>
      <c r="C79" s="90"/>
      <c r="D79" s="90"/>
      <c r="E79" s="90"/>
      <c r="F79" s="90"/>
      <c r="G79" s="90"/>
      <c r="H79" s="90"/>
      <c r="I79" s="91"/>
      <c r="J79" s="91"/>
      <c r="K79" s="91"/>
      <c r="L79" s="90"/>
      <c r="M79" s="90"/>
      <c r="N79" s="91"/>
      <c r="O79" s="91"/>
      <c r="P79" s="91"/>
      <c r="Q79" s="91"/>
      <c r="R79" s="91"/>
      <c r="S79" s="91"/>
      <c r="T79" s="91"/>
      <c r="U79" s="91"/>
      <c r="V79" s="91"/>
      <c r="W79" s="91"/>
      <c r="X79" s="91"/>
      <c r="Y79" s="91"/>
      <c r="Z79" s="92"/>
    </row>
    <row r="80" spans="2:28" ht="37.5" customHeight="1" x14ac:dyDescent="0.25">
      <c r="B80" s="490" t="s">
        <v>177</v>
      </c>
      <c r="C80" s="491"/>
      <c r="D80" s="491"/>
      <c r="E80" s="491"/>
      <c r="F80" s="491"/>
      <c r="G80" s="491"/>
      <c r="H80" s="491"/>
      <c r="I80" s="491"/>
      <c r="J80" s="491"/>
      <c r="K80" s="492"/>
      <c r="L80" s="281" t="s">
        <v>81</v>
      </c>
      <c r="M80" s="283"/>
      <c r="N80" s="281" t="s">
        <v>24</v>
      </c>
      <c r="O80" s="282"/>
      <c r="P80" s="283"/>
      <c r="Q80" s="281" t="s">
        <v>25</v>
      </c>
      <c r="R80" s="282"/>
      <c r="S80" s="283"/>
      <c r="T80" s="281" t="s">
        <v>26</v>
      </c>
      <c r="U80" s="282"/>
      <c r="V80" s="283"/>
      <c r="W80" s="281" t="s">
        <v>27</v>
      </c>
      <c r="X80" s="282"/>
      <c r="Y80" s="283"/>
      <c r="Z80" s="316" t="s">
        <v>28</v>
      </c>
    </row>
    <row r="81" spans="2:26" ht="12" customHeight="1" x14ac:dyDescent="0.25">
      <c r="B81" s="257" t="s">
        <v>29</v>
      </c>
      <c r="C81" s="259"/>
      <c r="D81" s="257" t="s">
        <v>59</v>
      </c>
      <c r="E81" s="259"/>
      <c r="F81" s="319" t="s">
        <v>30</v>
      </c>
      <c r="G81" s="320"/>
      <c r="H81" s="323" t="s">
        <v>76</v>
      </c>
      <c r="I81" s="281" t="s">
        <v>86</v>
      </c>
      <c r="J81" s="282"/>
      <c r="K81" s="283"/>
      <c r="L81" s="284"/>
      <c r="M81" s="286"/>
      <c r="N81" s="287"/>
      <c r="O81" s="288"/>
      <c r="P81" s="289"/>
      <c r="Q81" s="287"/>
      <c r="R81" s="288"/>
      <c r="S81" s="289"/>
      <c r="T81" s="287"/>
      <c r="U81" s="288"/>
      <c r="V81" s="289"/>
      <c r="W81" s="287"/>
      <c r="X81" s="288"/>
      <c r="Y81" s="289"/>
      <c r="Z81" s="317"/>
    </row>
    <row r="82" spans="2:26" ht="12" customHeight="1" x14ac:dyDescent="0.25">
      <c r="B82" s="263"/>
      <c r="C82" s="265"/>
      <c r="D82" s="263"/>
      <c r="E82" s="265"/>
      <c r="F82" s="321"/>
      <c r="G82" s="322"/>
      <c r="H82" s="324"/>
      <c r="I82" s="287"/>
      <c r="J82" s="288"/>
      <c r="K82" s="289"/>
      <c r="L82" s="287"/>
      <c r="M82" s="289"/>
      <c r="N82" s="80" t="s">
        <v>84</v>
      </c>
      <c r="O82" s="85" t="s">
        <v>83</v>
      </c>
      <c r="P82" s="81" t="s">
        <v>85</v>
      </c>
      <c r="Q82" s="80" t="s">
        <v>84</v>
      </c>
      <c r="R82" s="85" t="s">
        <v>83</v>
      </c>
      <c r="S82" s="81" t="s">
        <v>85</v>
      </c>
      <c r="T82" s="80" t="s">
        <v>84</v>
      </c>
      <c r="U82" s="85" t="s">
        <v>83</v>
      </c>
      <c r="V82" s="81" t="s">
        <v>85</v>
      </c>
      <c r="W82" s="80" t="s">
        <v>84</v>
      </c>
      <c r="X82" s="85" t="s">
        <v>83</v>
      </c>
      <c r="Y82" s="81" t="s">
        <v>85</v>
      </c>
      <c r="Z82" s="318"/>
    </row>
    <row r="83" spans="2:26" ht="12" customHeight="1" x14ac:dyDescent="0.25">
      <c r="B83" s="297" t="s">
        <v>256</v>
      </c>
      <c r="C83" s="298"/>
      <c r="D83" s="67" t="s">
        <v>64</v>
      </c>
      <c r="E83" s="69" t="s">
        <v>237</v>
      </c>
      <c r="F83" s="187" t="s">
        <v>236</v>
      </c>
      <c r="G83" s="301"/>
      <c r="H83" s="306" t="s">
        <v>77</v>
      </c>
      <c r="I83" s="77" t="s">
        <v>31</v>
      </c>
      <c r="J83" s="308">
        <v>40</v>
      </c>
      <c r="K83" s="309"/>
      <c r="L83" s="310">
        <f>+((J83-J84)/J84)*100%</f>
        <v>1</v>
      </c>
      <c r="M83" s="311"/>
      <c r="N83" s="314">
        <f>+((P83-P84)/+P84)*100%</f>
        <v>0.42857142857142855</v>
      </c>
      <c r="O83" s="86" t="s">
        <v>64</v>
      </c>
      <c r="P83" s="87">
        <v>10</v>
      </c>
      <c r="Q83" s="314">
        <f>+((S83-S84)/+S84)*100%</f>
        <v>0.875</v>
      </c>
      <c r="R83" s="86" t="s">
        <v>64</v>
      </c>
      <c r="S83" s="87">
        <v>15</v>
      </c>
      <c r="T83" s="325"/>
      <c r="U83" s="86" t="s">
        <v>64</v>
      </c>
      <c r="V83" s="87"/>
      <c r="W83" s="325"/>
      <c r="X83" s="86" t="s">
        <v>64</v>
      </c>
      <c r="Y83" s="87"/>
      <c r="Z83" s="327"/>
    </row>
    <row r="84" spans="2:26" ht="12" customHeight="1" x14ac:dyDescent="0.25">
      <c r="B84" s="299"/>
      <c r="C84" s="300"/>
      <c r="D84" s="57"/>
      <c r="E84" s="329" t="s">
        <v>238</v>
      </c>
      <c r="F84" s="302"/>
      <c r="G84" s="303"/>
      <c r="H84" s="307"/>
      <c r="I84" s="77" t="s">
        <v>82</v>
      </c>
      <c r="J84" s="308">
        <v>20</v>
      </c>
      <c r="K84" s="309"/>
      <c r="L84" s="312"/>
      <c r="M84" s="313"/>
      <c r="N84" s="315"/>
      <c r="O84" s="86" t="s">
        <v>66</v>
      </c>
      <c r="P84" s="66">
        <v>7</v>
      </c>
      <c r="Q84" s="315"/>
      <c r="R84" s="86" t="s">
        <v>66</v>
      </c>
      <c r="S84" s="66">
        <v>8</v>
      </c>
      <c r="T84" s="326"/>
      <c r="U84" s="86" t="s">
        <v>66</v>
      </c>
      <c r="V84" s="66"/>
      <c r="W84" s="326"/>
      <c r="X84" s="86" t="s">
        <v>66</v>
      </c>
      <c r="Y84" s="66"/>
      <c r="Z84" s="328"/>
    </row>
    <row r="85" spans="2:26" ht="15" customHeight="1" x14ac:dyDescent="0.25">
      <c r="B85" s="71"/>
      <c r="C85" s="72"/>
      <c r="D85" s="57"/>
      <c r="E85" s="329"/>
      <c r="F85" s="302"/>
      <c r="G85" s="303"/>
      <c r="H85" s="331" t="s">
        <v>78</v>
      </c>
      <c r="I85" s="77" t="s">
        <v>31</v>
      </c>
      <c r="J85" s="308">
        <v>30</v>
      </c>
      <c r="K85" s="309"/>
      <c r="L85" s="310">
        <f>+((J85-J86)/J86)*100%</f>
        <v>1</v>
      </c>
      <c r="M85" s="311"/>
      <c r="N85" s="314">
        <f>+((P85-P86)/+P86)*100%</f>
        <v>1</v>
      </c>
      <c r="O85" s="86" t="s">
        <v>64</v>
      </c>
      <c r="P85" s="87">
        <v>12</v>
      </c>
      <c r="Q85" s="314">
        <f>+((S85-S86)/+S86)*100%</f>
        <v>1.1428571428571428</v>
      </c>
      <c r="R85" s="86" t="s">
        <v>64</v>
      </c>
      <c r="S85" s="87">
        <v>15</v>
      </c>
      <c r="T85" s="325"/>
      <c r="U85" s="86" t="s">
        <v>64</v>
      </c>
      <c r="V85" s="87"/>
      <c r="W85" s="325"/>
      <c r="X85" s="86" t="s">
        <v>64</v>
      </c>
      <c r="Y85" s="87"/>
      <c r="Z85" s="63"/>
    </row>
    <row r="86" spans="2:26" x14ac:dyDescent="0.25">
      <c r="B86" s="333" t="s">
        <v>60</v>
      </c>
      <c r="C86" s="334"/>
      <c r="D86" s="58"/>
      <c r="E86" s="330"/>
      <c r="F86" s="304"/>
      <c r="G86" s="305"/>
      <c r="H86" s="332"/>
      <c r="I86" s="77" t="s">
        <v>82</v>
      </c>
      <c r="J86" s="308">
        <v>15</v>
      </c>
      <c r="K86" s="309"/>
      <c r="L86" s="312"/>
      <c r="M86" s="313"/>
      <c r="N86" s="315"/>
      <c r="O86" s="86" t="s">
        <v>66</v>
      </c>
      <c r="P86" s="66">
        <v>6</v>
      </c>
      <c r="Q86" s="315"/>
      <c r="R86" s="86" t="s">
        <v>66</v>
      </c>
      <c r="S86" s="66">
        <v>7</v>
      </c>
      <c r="T86" s="326"/>
      <c r="U86" s="86" t="s">
        <v>66</v>
      </c>
      <c r="V86" s="66"/>
      <c r="W86" s="326"/>
      <c r="X86" s="86" t="s">
        <v>66</v>
      </c>
      <c r="Y86" s="66"/>
      <c r="Z86" s="63"/>
    </row>
    <row r="87" spans="2:26" ht="15" customHeight="1" x14ac:dyDescent="0.25">
      <c r="B87" s="335" t="s">
        <v>241</v>
      </c>
      <c r="C87" s="336"/>
      <c r="D87" s="68" t="s">
        <v>66</v>
      </c>
      <c r="E87" s="138" t="s">
        <v>239</v>
      </c>
      <c r="F87" s="187" t="s">
        <v>236</v>
      </c>
      <c r="G87" s="301"/>
      <c r="H87" s="331" t="s">
        <v>79</v>
      </c>
      <c r="I87" s="339"/>
      <c r="J87" s="340"/>
      <c r="K87" s="341"/>
      <c r="L87" s="345" t="s">
        <v>76</v>
      </c>
      <c r="M87" s="346"/>
      <c r="N87" s="375"/>
      <c r="O87" s="376"/>
      <c r="P87" s="377"/>
      <c r="Q87" s="477">
        <f>850000+220250</f>
        <v>1070250</v>
      </c>
      <c r="R87" s="188"/>
      <c r="S87" s="189"/>
      <c r="T87" s="382"/>
      <c r="U87" s="188"/>
      <c r="V87" s="189"/>
      <c r="W87" s="382"/>
      <c r="X87" s="188"/>
      <c r="Y87" s="189"/>
      <c r="Z87" s="361">
        <f>+N87+Q87+T87+W87</f>
        <v>1070250</v>
      </c>
    </row>
    <row r="88" spans="2:26" ht="15" customHeight="1" x14ac:dyDescent="0.25">
      <c r="B88" s="337"/>
      <c r="C88" s="338"/>
      <c r="D88" s="57"/>
      <c r="E88" s="329" t="s">
        <v>240</v>
      </c>
      <c r="F88" s="302"/>
      <c r="G88" s="303"/>
      <c r="H88" s="332"/>
      <c r="I88" s="342"/>
      <c r="J88" s="343"/>
      <c r="K88" s="344"/>
      <c r="L88" s="347"/>
      <c r="M88" s="348"/>
      <c r="N88" s="378"/>
      <c r="O88" s="379"/>
      <c r="P88" s="380"/>
      <c r="Q88" s="193"/>
      <c r="R88" s="194"/>
      <c r="S88" s="195"/>
      <c r="T88" s="193"/>
      <c r="U88" s="194"/>
      <c r="V88" s="195"/>
      <c r="W88" s="193"/>
      <c r="X88" s="194"/>
      <c r="Y88" s="195"/>
      <c r="Z88" s="362"/>
    </row>
    <row r="89" spans="2:26" ht="15" customHeight="1" x14ac:dyDescent="0.25">
      <c r="B89" s="73"/>
      <c r="C89" s="74"/>
      <c r="D89" s="57"/>
      <c r="E89" s="329"/>
      <c r="F89" s="302"/>
      <c r="G89" s="303"/>
      <c r="H89" s="331" t="s">
        <v>80</v>
      </c>
      <c r="I89" s="93"/>
      <c r="J89" s="94"/>
      <c r="K89" s="95"/>
      <c r="L89" s="345"/>
      <c r="M89" s="346"/>
      <c r="N89" s="383"/>
      <c r="O89" s="384"/>
      <c r="P89" s="385"/>
      <c r="Q89" s="477">
        <f>238600+81420+170799.82</f>
        <v>490819.82</v>
      </c>
      <c r="R89" s="188"/>
      <c r="S89" s="189"/>
      <c r="T89" s="382"/>
      <c r="U89" s="188"/>
      <c r="V89" s="189"/>
      <c r="W89" s="382"/>
      <c r="X89" s="188"/>
      <c r="Y89" s="189"/>
      <c r="Z89" s="361">
        <f>+N89+Q89+T89+W89</f>
        <v>490819.82</v>
      </c>
    </row>
    <row r="90" spans="2:26" ht="12" customHeight="1" x14ac:dyDescent="0.25">
      <c r="B90" s="75" t="s">
        <v>57</v>
      </c>
      <c r="C90" s="76" t="s">
        <v>58</v>
      </c>
      <c r="D90" s="58"/>
      <c r="E90" s="330"/>
      <c r="F90" s="304"/>
      <c r="G90" s="305"/>
      <c r="H90" s="332"/>
      <c r="I90" s="96"/>
      <c r="J90" s="97"/>
      <c r="K90" s="98"/>
      <c r="L90" s="347"/>
      <c r="M90" s="348"/>
      <c r="N90" s="386"/>
      <c r="O90" s="387"/>
      <c r="P90" s="388"/>
      <c r="Q90" s="193"/>
      <c r="R90" s="194"/>
      <c r="S90" s="195"/>
      <c r="T90" s="193"/>
      <c r="U90" s="194"/>
      <c r="V90" s="195"/>
      <c r="W90" s="193"/>
      <c r="X90" s="194"/>
      <c r="Y90" s="195"/>
      <c r="Z90" s="362"/>
    </row>
    <row r="91" spans="2:26" ht="12" customHeight="1" x14ac:dyDescent="0.25">
      <c r="B91" s="59"/>
      <c r="C91" s="59"/>
      <c r="D91" s="59"/>
      <c r="E91" s="59"/>
      <c r="F91" s="18"/>
      <c r="G91" s="18"/>
      <c r="H91" s="19"/>
      <c r="I91" s="24"/>
      <c r="J91" s="21"/>
      <c r="K91" s="21"/>
      <c r="L91" s="17"/>
      <c r="M91" s="17"/>
      <c r="N91" s="22"/>
      <c r="O91" s="22"/>
      <c r="P91" s="22"/>
      <c r="Q91" s="22"/>
      <c r="R91" s="22"/>
      <c r="S91" s="22"/>
      <c r="T91" s="22"/>
      <c r="U91" s="22"/>
      <c r="V91" s="22"/>
      <c r="W91" s="22"/>
      <c r="X91" s="22"/>
      <c r="Y91" s="22"/>
      <c r="Z91" s="23"/>
    </row>
    <row r="92" spans="2:26" ht="12" customHeight="1" x14ac:dyDescent="0.25">
      <c r="B92" s="89"/>
      <c r="C92" s="122"/>
      <c r="D92" s="122"/>
      <c r="E92" s="122"/>
      <c r="F92" s="122"/>
      <c r="G92" s="122"/>
      <c r="H92" s="122"/>
      <c r="I92" s="117"/>
      <c r="J92" s="117"/>
      <c r="K92" s="117"/>
      <c r="L92" s="122"/>
      <c r="M92" s="122"/>
      <c r="N92" s="117"/>
      <c r="O92" s="117"/>
      <c r="P92" s="117"/>
      <c r="Q92" s="117"/>
      <c r="R92" s="117"/>
      <c r="S92" s="117"/>
      <c r="T92" s="117"/>
      <c r="U92" s="117"/>
      <c r="V92" s="117"/>
      <c r="W92" s="117"/>
      <c r="X92" s="117"/>
      <c r="Y92" s="117"/>
      <c r="Z92" s="118"/>
    </row>
    <row r="93" spans="2:26" ht="39.75" customHeight="1" x14ac:dyDescent="0.25">
      <c r="B93" s="490" t="s">
        <v>277</v>
      </c>
      <c r="C93" s="491"/>
      <c r="D93" s="491"/>
      <c r="E93" s="491"/>
      <c r="F93" s="491"/>
      <c r="G93" s="491"/>
      <c r="H93" s="491"/>
      <c r="I93" s="491"/>
      <c r="J93" s="491"/>
      <c r="K93" s="492"/>
      <c r="L93" s="281" t="s">
        <v>81</v>
      </c>
      <c r="M93" s="283"/>
      <c r="N93" s="281" t="s">
        <v>24</v>
      </c>
      <c r="O93" s="282"/>
      <c r="P93" s="283"/>
      <c r="Q93" s="281" t="s">
        <v>25</v>
      </c>
      <c r="R93" s="282"/>
      <c r="S93" s="283"/>
      <c r="T93" s="281" t="s">
        <v>26</v>
      </c>
      <c r="U93" s="282"/>
      <c r="V93" s="283"/>
      <c r="W93" s="281" t="s">
        <v>27</v>
      </c>
      <c r="X93" s="282"/>
      <c r="Y93" s="283"/>
      <c r="Z93" s="316" t="s">
        <v>28</v>
      </c>
    </row>
    <row r="94" spans="2:26" ht="12" customHeight="1" x14ac:dyDescent="0.25">
      <c r="B94" s="257" t="s">
        <v>29</v>
      </c>
      <c r="C94" s="259"/>
      <c r="D94" s="257" t="s">
        <v>59</v>
      </c>
      <c r="E94" s="259"/>
      <c r="F94" s="319" t="s">
        <v>30</v>
      </c>
      <c r="G94" s="320"/>
      <c r="H94" s="323" t="s">
        <v>76</v>
      </c>
      <c r="I94" s="281" t="s">
        <v>86</v>
      </c>
      <c r="J94" s="282"/>
      <c r="K94" s="283"/>
      <c r="L94" s="284"/>
      <c r="M94" s="286"/>
      <c r="N94" s="287"/>
      <c r="O94" s="288"/>
      <c r="P94" s="289"/>
      <c r="Q94" s="287"/>
      <c r="R94" s="288"/>
      <c r="S94" s="289"/>
      <c r="T94" s="287"/>
      <c r="U94" s="288"/>
      <c r="V94" s="289"/>
      <c r="W94" s="287"/>
      <c r="X94" s="288"/>
      <c r="Y94" s="289"/>
      <c r="Z94" s="317"/>
    </row>
    <row r="95" spans="2:26" ht="12" customHeight="1" x14ac:dyDescent="0.25">
      <c r="B95" s="263"/>
      <c r="C95" s="265"/>
      <c r="D95" s="263"/>
      <c r="E95" s="265"/>
      <c r="F95" s="321"/>
      <c r="G95" s="322"/>
      <c r="H95" s="324"/>
      <c r="I95" s="287"/>
      <c r="J95" s="288"/>
      <c r="K95" s="289"/>
      <c r="L95" s="287"/>
      <c r="M95" s="289"/>
      <c r="N95" s="119" t="s">
        <v>84</v>
      </c>
      <c r="O95" s="85" t="s">
        <v>83</v>
      </c>
      <c r="P95" s="107" t="s">
        <v>85</v>
      </c>
      <c r="Q95" s="119" t="s">
        <v>84</v>
      </c>
      <c r="R95" s="85" t="s">
        <v>83</v>
      </c>
      <c r="S95" s="107" t="s">
        <v>85</v>
      </c>
      <c r="T95" s="119" t="s">
        <v>84</v>
      </c>
      <c r="U95" s="85" t="s">
        <v>83</v>
      </c>
      <c r="V95" s="107" t="s">
        <v>85</v>
      </c>
      <c r="W95" s="119" t="s">
        <v>84</v>
      </c>
      <c r="X95" s="85" t="s">
        <v>83</v>
      </c>
      <c r="Y95" s="107" t="s">
        <v>85</v>
      </c>
      <c r="Z95" s="318"/>
    </row>
    <row r="96" spans="2:26" ht="12" customHeight="1" x14ac:dyDescent="0.25">
      <c r="B96" s="297" t="s">
        <v>257</v>
      </c>
      <c r="C96" s="298"/>
      <c r="D96" s="67" t="s">
        <v>64</v>
      </c>
      <c r="E96" s="69" t="s">
        <v>242</v>
      </c>
      <c r="F96" s="187" t="s">
        <v>247</v>
      </c>
      <c r="G96" s="301"/>
      <c r="H96" s="306" t="s">
        <v>77</v>
      </c>
      <c r="I96" s="77" t="s">
        <v>31</v>
      </c>
      <c r="J96" s="308">
        <v>3</v>
      </c>
      <c r="K96" s="309"/>
      <c r="L96" s="310">
        <f>+((J96-J97)/J97)*100%</f>
        <v>2</v>
      </c>
      <c r="M96" s="311"/>
      <c r="N96" s="314">
        <f>+((P96-P97)/+P97)*100%</f>
        <v>0</v>
      </c>
      <c r="O96" s="86" t="s">
        <v>64</v>
      </c>
      <c r="P96" s="127">
        <v>2</v>
      </c>
      <c r="Q96" s="314">
        <f>+((S96-S97)/+S97)*100%</f>
        <v>2</v>
      </c>
      <c r="R96" s="86" t="s">
        <v>64</v>
      </c>
      <c r="S96" s="127">
        <v>3</v>
      </c>
      <c r="T96" s="325"/>
      <c r="U96" s="86" t="s">
        <v>64</v>
      </c>
      <c r="V96" s="127"/>
      <c r="W96" s="325"/>
      <c r="X96" s="86" t="s">
        <v>64</v>
      </c>
      <c r="Y96" s="127"/>
      <c r="Z96" s="327"/>
    </row>
    <row r="97" spans="2:26" ht="12" customHeight="1" x14ac:dyDescent="0.25">
      <c r="B97" s="299"/>
      <c r="C97" s="300"/>
      <c r="D97" s="57"/>
      <c r="E97" s="329" t="s">
        <v>245</v>
      </c>
      <c r="F97" s="302"/>
      <c r="G97" s="303"/>
      <c r="H97" s="307"/>
      <c r="I97" s="77" t="s">
        <v>82</v>
      </c>
      <c r="J97" s="308">
        <v>1</v>
      </c>
      <c r="K97" s="309"/>
      <c r="L97" s="312"/>
      <c r="M97" s="313"/>
      <c r="N97" s="315"/>
      <c r="O97" s="86" t="s">
        <v>66</v>
      </c>
      <c r="P97" s="66">
        <v>2</v>
      </c>
      <c r="Q97" s="315"/>
      <c r="R97" s="86" t="s">
        <v>66</v>
      </c>
      <c r="S97" s="66">
        <v>1</v>
      </c>
      <c r="T97" s="326"/>
      <c r="U97" s="86" t="s">
        <v>66</v>
      </c>
      <c r="V97" s="66"/>
      <c r="W97" s="326"/>
      <c r="X97" s="86" t="s">
        <v>66</v>
      </c>
      <c r="Y97" s="66"/>
      <c r="Z97" s="328"/>
    </row>
    <row r="98" spans="2:26" ht="12" customHeight="1" x14ac:dyDescent="0.25">
      <c r="B98" s="105"/>
      <c r="C98" s="106"/>
      <c r="D98" s="57"/>
      <c r="E98" s="329"/>
      <c r="F98" s="302"/>
      <c r="G98" s="303"/>
      <c r="H98" s="331" t="s">
        <v>78</v>
      </c>
      <c r="I98" s="77" t="s">
        <v>31</v>
      </c>
      <c r="J98" s="308">
        <v>3</v>
      </c>
      <c r="K98" s="309"/>
      <c r="L98" s="310">
        <f>+((J98-J99)/J99)*100%</f>
        <v>0.5</v>
      </c>
      <c r="M98" s="311"/>
      <c r="N98" s="314">
        <f>+((P98-P99)/+P99)*100%</f>
        <v>0</v>
      </c>
      <c r="O98" s="86" t="s">
        <v>64</v>
      </c>
      <c r="P98" s="127">
        <v>1</v>
      </c>
      <c r="Q98" s="314">
        <f>+((S98-S99)/+S99)*100%</f>
        <v>2</v>
      </c>
      <c r="R98" s="86" t="s">
        <v>64</v>
      </c>
      <c r="S98" s="127">
        <v>3</v>
      </c>
      <c r="T98" s="325"/>
      <c r="U98" s="86" t="s">
        <v>64</v>
      </c>
      <c r="V98" s="127"/>
      <c r="W98" s="325"/>
      <c r="X98" s="86" t="s">
        <v>64</v>
      </c>
      <c r="Y98" s="127"/>
      <c r="Z98" s="63"/>
    </row>
    <row r="99" spans="2:26" ht="12" customHeight="1" x14ac:dyDescent="0.25">
      <c r="B99" s="333" t="s">
        <v>60</v>
      </c>
      <c r="C99" s="334"/>
      <c r="D99" s="58"/>
      <c r="E99" s="330"/>
      <c r="F99" s="304"/>
      <c r="G99" s="305"/>
      <c r="H99" s="332"/>
      <c r="I99" s="77" t="s">
        <v>82</v>
      </c>
      <c r="J99" s="308">
        <v>2</v>
      </c>
      <c r="K99" s="309"/>
      <c r="L99" s="312"/>
      <c r="M99" s="313"/>
      <c r="N99" s="315"/>
      <c r="O99" s="86" t="s">
        <v>66</v>
      </c>
      <c r="P99" s="66">
        <v>1</v>
      </c>
      <c r="Q99" s="315"/>
      <c r="R99" s="86" t="s">
        <v>66</v>
      </c>
      <c r="S99" s="66">
        <v>1</v>
      </c>
      <c r="T99" s="326"/>
      <c r="U99" s="86" t="s">
        <v>66</v>
      </c>
      <c r="V99" s="66"/>
      <c r="W99" s="326"/>
      <c r="X99" s="86" t="s">
        <v>66</v>
      </c>
      <c r="Y99" s="66"/>
      <c r="Z99" s="63"/>
    </row>
    <row r="100" spans="2:26" ht="12" customHeight="1" x14ac:dyDescent="0.25">
      <c r="B100" s="335" t="s">
        <v>244</v>
      </c>
      <c r="C100" s="336"/>
      <c r="D100" s="68" t="s">
        <v>66</v>
      </c>
      <c r="E100" s="138" t="s">
        <v>243</v>
      </c>
      <c r="F100" s="187" t="s">
        <v>247</v>
      </c>
      <c r="G100" s="301"/>
      <c r="H100" s="331" t="s">
        <v>79</v>
      </c>
      <c r="I100" s="339"/>
      <c r="J100" s="340"/>
      <c r="K100" s="341"/>
      <c r="L100" s="345" t="s">
        <v>76</v>
      </c>
      <c r="M100" s="346"/>
      <c r="N100" s="375"/>
      <c r="O100" s="376"/>
      <c r="P100" s="377"/>
      <c r="Q100" s="477">
        <v>2900000</v>
      </c>
      <c r="R100" s="188"/>
      <c r="S100" s="189"/>
      <c r="T100" s="382"/>
      <c r="U100" s="188"/>
      <c r="V100" s="189"/>
      <c r="W100" s="382"/>
      <c r="X100" s="188"/>
      <c r="Y100" s="189"/>
      <c r="Z100" s="361">
        <f>+N100+Q100+T100+W100</f>
        <v>2900000</v>
      </c>
    </row>
    <row r="101" spans="2:26" ht="12" customHeight="1" x14ac:dyDescent="0.25">
      <c r="B101" s="337"/>
      <c r="C101" s="338"/>
      <c r="D101" s="57"/>
      <c r="E101" s="329" t="s">
        <v>246</v>
      </c>
      <c r="F101" s="302"/>
      <c r="G101" s="303"/>
      <c r="H101" s="332"/>
      <c r="I101" s="342"/>
      <c r="J101" s="343"/>
      <c r="K101" s="344"/>
      <c r="L101" s="347"/>
      <c r="M101" s="348"/>
      <c r="N101" s="378"/>
      <c r="O101" s="379"/>
      <c r="P101" s="380"/>
      <c r="Q101" s="193"/>
      <c r="R101" s="194"/>
      <c r="S101" s="195"/>
      <c r="T101" s="193"/>
      <c r="U101" s="194"/>
      <c r="V101" s="195"/>
      <c r="W101" s="193"/>
      <c r="X101" s="194"/>
      <c r="Y101" s="195"/>
      <c r="Z101" s="362"/>
    </row>
    <row r="102" spans="2:26" ht="12" customHeight="1" x14ac:dyDescent="0.25">
      <c r="B102" s="103"/>
      <c r="C102" s="104"/>
      <c r="D102" s="57"/>
      <c r="E102" s="329"/>
      <c r="F102" s="302"/>
      <c r="G102" s="303"/>
      <c r="H102" s="331" t="s">
        <v>80</v>
      </c>
      <c r="I102" s="93"/>
      <c r="J102" s="94"/>
      <c r="K102" s="95"/>
      <c r="L102" s="345"/>
      <c r="M102" s="346"/>
      <c r="N102" s="383"/>
      <c r="O102" s="384"/>
      <c r="P102" s="385"/>
      <c r="Q102" s="477">
        <v>1250500</v>
      </c>
      <c r="R102" s="188"/>
      <c r="S102" s="189"/>
      <c r="T102" s="382"/>
      <c r="U102" s="188"/>
      <c r="V102" s="189"/>
      <c r="W102" s="382"/>
      <c r="X102" s="188"/>
      <c r="Y102" s="189"/>
      <c r="Z102" s="361">
        <f>+N102+Q102+T102+W102</f>
        <v>1250500</v>
      </c>
    </row>
    <row r="103" spans="2:26" ht="12" customHeight="1" x14ac:dyDescent="0.25">
      <c r="B103" s="75" t="s">
        <v>57</v>
      </c>
      <c r="C103" s="76" t="s">
        <v>58</v>
      </c>
      <c r="D103" s="58"/>
      <c r="E103" s="330"/>
      <c r="F103" s="304"/>
      <c r="G103" s="305"/>
      <c r="H103" s="332"/>
      <c r="I103" s="96"/>
      <c r="J103" s="97"/>
      <c r="K103" s="98"/>
      <c r="L103" s="347"/>
      <c r="M103" s="348"/>
      <c r="N103" s="386"/>
      <c r="O103" s="387"/>
      <c r="P103" s="388"/>
      <c r="Q103" s="193"/>
      <c r="R103" s="194"/>
      <c r="S103" s="195"/>
      <c r="T103" s="193"/>
      <c r="U103" s="194"/>
      <c r="V103" s="195"/>
      <c r="W103" s="193"/>
      <c r="X103" s="194"/>
      <c r="Y103" s="195"/>
      <c r="Z103" s="362"/>
    </row>
    <row r="104" spans="2:26" ht="12" customHeight="1" x14ac:dyDescent="0.25">
      <c r="B104" s="59"/>
      <c r="C104" s="59"/>
      <c r="D104" s="59"/>
      <c r="E104" s="59"/>
      <c r="F104" s="18"/>
      <c r="G104" s="18"/>
      <c r="H104" s="19"/>
      <c r="I104" s="24"/>
      <c r="J104" s="21"/>
      <c r="K104" s="21"/>
      <c r="L104" s="17"/>
      <c r="M104" s="17"/>
      <c r="N104" s="22"/>
      <c r="O104" s="22"/>
      <c r="P104" s="22"/>
      <c r="Q104" s="22"/>
      <c r="R104" s="22"/>
      <c r="S104" s="22"/>
      <c r="T104" s="22"/>
      <c r="U104" s="22"/>
      <c r="V104" s="22"/>
      <c r="W104" s="22"/>
      <c r="X104" s="22"/>
      <c r="Y104" s="22"/>
      <c r="Z104" s="23"/>
    </row>
    <row r="105" spans="2:26" ht="12" customHeight="1" x14ac:dyDescent="0.25">
      <c r="B105" s="89"/>
      <c r="C105" s="122"/>
      <c r="D105" s="122"/>
      <c r="E105" s="122"/>
      <c r="F105" s="122"/>
      <c r="G105" s="122"/>
      <c r="H105" s="122"/>
      <c r="I105" s="117"/>
      <c r="J105" s="117"/>
      <c r="K105" s="117"/>
      <c r="L105" s="122"/>
      <c r="M105" s="122"/>
      <c r="N105" s="117"/>
      <c r="O105" s="117"/>
      <c r="P105" s="117"/>
      <c r="Q105" s="117"/>
      <c r="R105" s="117"/>
      <c r="S105" s="117"/>
      <c r="T105" s="117"/>
      <c r="U105" s="117"/>
      <c r="V105" s="117"/>
      <c r="W105" s="117"/>
      <c r="X105" s="117"/>
      <c r="Y105" s="117"/>
      <c r="Z105" s="118"/>
    </row>
    <row r="106" spans="2:26" ht="31.5" customHeight="1" x14ac:dyDescent="0.25">
      <c r="B106" s="490" t="s">
        <v>278</v>
      </c>
      <c r="C106" s="491"/>
      <c r="D106" s="491"/>
      <c r="E106" s="491"/>
      <c r="F106" s="491"/>
      <c r="G106" s="491"/>
      <c r="H106" s="491"/>
      <c r="I106" s="491"/>
      <c r="J106" s="491"/>
      <c r="K106" s="492"/>
      <c r="L106" s="281" t="s">
        <v>81</v>
      </c>
      <c r="M106" s="283"/>
      <c r="N106" s="281" t="s">
        <v>24</v>
      </c>
      <c r="O106" s="282"/>
      <c r="P106" s="283"/>
      <c r="Q106" s="281" t="s">
        <v>25</v>
      </c>
      <c r="R106" s="282"/>
      <c r="S106" s="283"/>
      <c r="T106" s="281" t="s">
        <v>26</v>
      </c>
      <c r="U106" s="282"/>
      <c r="V106" s="283"/>
      <c r="W106" s="281" t="s">
        <v>27</v>
      </c>
      <c r="X106" s="282"/>
      <c r="Y106" s="283"/>
      <c r="Z106" s="316" t="s">
        <v>28</v>
      </c>
    </row>
    <row r="107" spans="2:26" ht="12" customHeight="1" x14ac:dyDescent="0.25">
      <c r="B107" s="257" t="s">
        <v>29</v>
      </c>
      <c r="C107" s="259"/>
      <c r="D107" s="257" t="s">
        <v>59</v>
      </c>
      <c r="E107" s="259"/>
      <c r="F107" s="319" t="s">
        <v>30</v>
      </c>
      <c r="G107" s="320"/>
      <c r="H107" s="323" t="s">
        <v>76</v>
      </c>
      <c r="I107" s="281" t="s">
        <v>86</v>
      </c>
      <c r="J107" s="282"/>
      <c r="K107" s="283"/>
      <c r="L107" s="284"/>
      <c r="M107" s="286"/>
      <c r="N107" s="287"/>
      <c r="O107" s="288"/>
      <c r="P107" s="289"/>
      <c r="Q107" s="287"/>
      <c r="R107" s="288"/>
      <c r="S107" s="289"/>
      <c r="T107" s="287"/>
      <c r="U107" s="288"/>
      <c r="V107" s="289"/>
      <c r="W107" s="287"/>
      <c r="X107" s="288"/>
      <c r="Y107" s="289"/>
      <c r="Z107" s="317"/>
    </row>
    <row r="108" spans="2:26" ht="12" customHeight="1" x14ac:dyDescent="0.25">
      <c r="B108" s="263"/>
      <c r="C108" s="265"/>
      <c r="D108" s="263"/>
      <c r="E108" s="265"/>
      <c r="F108" s="321"/>
      <c r="G108" s="322"/>
      <c r="H108" s="324"/>
      <c r="I108" s="287"/>
      <c r="J108" s="288"/>
      <c r="K108" s="289"/>
      <c r="L108" s="287"/>
      <c r="M108" s="289"/>
      <c r="N108" s="119" t="s">
        <v>84</v>
      </c>
      <c r="O108" s="85" t="s">
        <v>83</v>
      </c>
      <c r="P108" s="107" t="s">
        <v>85</v>
      </c>
      <c r="Q108" s="119" t="s">
        <v>84</v>
      </c>
      <c r="R108" s="85" t="s">
        <v>83</v>
      </c>
      <c r="S108" s="107" t="s">
        <v>85</v>
      </c>
      <c r="T108" s="119" t="s">
        <v>84</v>
      </c>
      <c r="U108" s="85" t="s">
        <v>83</v>
      </c>
      <c r="V108" s="107" t="s">
        <v>85</v>
      </c>
      <c r="W108" s="119" t="s">
        <v>84</v>
      </c>
      <c r="X108" s="85" t="s">
        <v>83</v>
      </c>
      <c r="Y108" s="107" t="s">
        <v>85</v>
      </c>
      <c r="Z108" s="318"/>
    </row>
    <row r="109" spans="2:26" ht="12" customHeight="1" x14ac:dyDescent="0.25">
      <c r="B109" s="297" t="s">
        <v>65</v>
      </c>
      <c r="C109" s="298"/>
      <c r="D109" s="67" t="s">
        <v>64</v>
      </c>
      <c r="E109" s="69" t="s">
        <v>248</v>
      </c>
      <c r="F109" s="187" t="s">
        <v>252</v>
      </c>
      <c r="G109" s="301"/>
      <c r="H109" s="306" t="s">
        <v>77</v>
      </c>
      <c r="I109" s="77" t="s">
        <v>31</v>
      </c>
      <c r="J109" s="308">
        <v>250</v>
      </c>
      <c r="K109" s="309"/>
      <c r="L109" s="310">
        <f>+((J109-J110)/J110)*100%</f>
        <v>0.25</v>
      </c>
      <c r="M109" s="311"/>
      <c r="N109" s="314">
        <f>+((P109-P110)/+P110)*100%</f>
        <v>0.16</v>
      </c>
      <c r="O109" s="86" t="s">
        <v>64</v>
      </c>
      <c r="P109" s="127">
        <v>58</v>
      </c>
      <c r="Q109" s="314">
        <f>+((S109-S110)/+S110)*100%</f>
        <v>0.21818181818181817</v>
      </c>
      <c r="R109" s="86" t="s">
        <v>64</v>
      </c>
      <c r="S109" s="127">
        <v>67</v>
      </c>
      <c r="T109" s="325"/>
      <c r="U109" s="86" t="s">
        <v>64</v>
      </c>
      <c r="V109" s="127"/>
      <c r="W109" s="325"/>
      <c r="X109" s="86" t="s">
        <v>64</v>
      </c>
      <c r="Y109" s="127"/>
      <c r="Z109" s="327"/>
    </row>
    <row r="110" spans="2:26" ht="12" customHeight="1" x14ac:dyDescent="0.25">
      <c r="B110" s="299"/>
      <c r="C110" s="300"/>
      <c r="D110" s="57"/>
      <c r="E110" s="329" t="s">
        <v>249</v>
      </c>
      <c r="F110" s="302"/>
      <c r="G110" s="303"/>
      <c r="H110" s="307"/>
      <c r="I110" s="77" t="s">
        <v>82</v>
      </c>
      <c r="J110" s="308">
        <v>200</v>
      </c>
      <c r="K110" s="309"/>
      <c r="L110" s="312"/>
      <c r="M110" s="313"/>
      <c r="N110" s="315"/>
      <c r="O110" s="86" t="s">
        <v>66</v>
      </c>
      <c r="P110" s="66">
        <v>50</v>
      </c>
      <c r="Q110" s="315"/>
      <c r="R110" s="86" t="s">
        <v>66</v>
      </c>
      <c r="S110" s="66">
        <v>55</v>
      </c>
      <c r="T110" s="326"/>
      <c r="U110" s="86" t="s">
        <v>66</v>
      </c>
      <c r="V110" s="66"/>
      <c r="W110" s="326"/>
      <c r="X110" s="86" t="s">
        <v>66</v>
      </c>
      <c r="Y110" s="66"/>
      <c r="Z110" s="328"/>
    </row>
    <row r="111" spans="2:26" ht="12" customHeight="1" x14ac:dyDescent="0.25">
      <c r="B111" s="105"/>
      <c r="C111" s="106"/>
      <c r="D111" s="57"/>
      <c r="E111" s="329"/>
      <c r="F111" s="302"/>
      <c r="G111" s="303"/>
      <c r="H111" s="331" t="s">
        <v>78</v>
      </c>
      <c r="I111" s="77" t="s">
        <v>31</v>
      </c>
      <c r="J111" s="308">
        <v>235</v>
      </c>
      <c r="K111" s="309"/>
      <c r="L111" s="310">
        <f>+((J111-J112)/J112)*100%</f>
        <v>5.8558558558558557E-2</v>
      </c>
      <c r="M111" s="311"/>
      <c r="N111" s="314">
        <f>+((P111-P112)/+P112)*100%</f>
        <v>0.2857142857142857</v>
      </c>
      <c r="O111" s="86" t="s">
        <v>64</v>
      </c>
      <c r="P111" s="127">
        <v>45</v>
      </c>
      <c r="Q111" s="314">
        <f>+((S111-S112)/+S112)*100%</f>
        <v>0.39130434782608697</v>
      </c>
      <c r="R111" s="86" t="s">
        <v>64</v>
      </c>
      <c r="S111" s="127">
        <v>64</v>
      </c>
      <c r="T111" s="325"/>
      <c r="U111" s="86" t="s">
        <v>64</v>
      </c>
      <c r="V111" s="127"/>
      <c r="W111" s="325"/>
      <c r="X111" s="86" t="s">
        <v>64</v>
      </c>
      <c r="Y111" s="127"/>
      <c r="Z111" s="63"/>
    </row>
    <row r="112" spans="2:26" ht="12" customHeight="1" x14ac:dyDescent="0.25">
      <c r="B112" s="333" t="s">
        <v>60</v>
      </c>
      <c r="C112" s="334"/>
      <c r="D112" s="58"/>
      <c r="E112" s="330"/>
      <c r="F112" s="304"/>
      <c r="G112" s="305"/>
      <c r="H112" s="332"/>
      <c r="I112" s="77" t="s">
        <v>82</v>
      </c>
      <c r="J112" s="308">
        <v>222</v>
      </c>
      <c r="K112" s="309"/>
      <c r="L112" s="312"/>
      <c r="M112" s="313"/>
      <c r="N112" s="315"/>
      <c r="O112" s="86" t="s">
        <v>66</v>
      </c>
      <c r="P112" s="66">
        <v>35</v>
      </c>
      <c r="Q112" s="315"/>
      <c r="R112" s="86" t="s">
        <v>66</v>
      </c>
      <c r="S112" s="66">
        <v>46</v>
      </c>
      <c r="T112" s="326"/>
      <c r="U112" s="86" t="s">
        <v>66</v>
      </c>
      <c r="V112" s="66"/>
      <c r="W112" s="326"/>
      <c r="X112" s="86" t="s">
        <v>66</v>
      </c>
      <c r="Y112" s="66"/>
      <c r="Z112" s="63"/>
    </row>
    <row r="113" spans="2:26" ht="12" customHeight="1" x14ac:dyDescent="0.25">
      <c r="B113" s="335" t="s">
        <v>253</v>
      </c>
      <c r="C113" s="336"/>
      <c r="D113" s="68" t="s">
        <v>66</v>
      </c>
      <c r="E113" s="138" t="s">
        <v>250</v>
      </c>
      <c r="F113" s="187" t="s">
        <v>252</v>
      </c>
      <c r="G113" s="301"/>
      <c r="H113" s="331" t="s">
        <v>79</v>
      </c>
      <c r="I113" s="339"/>
      <c r="J113" s="340"/>
      <c r="K113" s="341"/>
      <c r="L113" s="345" t="s">
        <v>76</v>
      </c>
      <c r="M113" s="346"/>
      <c r="N113" s="375"/>
      <c r="O113" s="376"/>
      <c r="P113" s="377"/>
      <c r="Q113" s="381">
        <v>3189419.17</v>
      </c>
      <c r="R113" s="188"/>
      <c r="S113" s="189"/>
      <c r="T113" s="382"/>
      <c r="U113" s="188"/>
      <c r="V113" s="189"/>
      <c r="W113" s="382"/>
      <c r="X113" s="188"/>
      <c r="Y113" s="189"/>
      <c r="Z113" s="361">
        <f>+N113+Q113+T113+W113</f>
        <v>3189419.17</v>
      </c>
    </row>
    <row r="114" spans="2:26" ht="12" customHeight="1" x14ac:dyDescent="0.25">
      <c r="B114" s="337"/>
      <c r="C114" s="338"/>
      <c r="D114" s="57"/>
      <c r="E114" s="329" t="s">
        <v>251</v>
      </c>
      <c r="F114" s="302"/>
      <c r="G114" s="303"/>
      <c r="H114" s="332"/>
      <c r="I114" s="342"/>
      <c r="J114" s="343"/>
      <c r="K114" s="344"/>
      <c r="L114" s="347"/>
      <c r="M114" s="348"/>
      <c r="N114" s="378"/>
      <c r="O114" s="379"/>
      <c r="P114" s="380"/>
      <c r="Q114" s="193"/>
      <c r="R114" s="194"/>
      <c r="S114" s="195"/>
      <c r="T114" s="193"/>
      <c r="U114" s="194"/>
      <c r="V114" s="195"/>
      <c r="W114" s="193"/>
      <c r="X114" s="194"/>
      <c r="Y114" s="195"/>
      <c r="Z114" s="362"/>
    </row>
    <row r="115" spans="2:26" ht="12" customHeight="1" x14ac:dyDescent="0.25">
      <c r="B115" s="103"/>
      <c r="C115" s="104"/>
      <c r="D115" s="57"/>
      <c r="E115" s="329"/>
      <c r="F115" s="302"/>
      <c r="G115" s="303"/>
      <c r="H115" s="331" t="s">
        <v>80</v>
      </c>
      <c r="I115" s="93"/>
      <c r="J115" s="94"/>
      <c r="K115" s="95"/>
      <c r="L115" s="345"/>
      <c r="M115" s="346"/>
      <c r="N115" s="383"/>
      <c r="O115" s="384"/>
      <c r="P115" s="385"/>
      <c r="Q115" s="477">
        <v>1995461.07</v>
      </c>
      <c r="R115" s="188"/>
      <c r="S115" s="189"/>
      <c r="T115" s="382"/>
      <c r="U115" s="188"/>
      <c r="V115" s="189"/>
      <c r="W115" s="382"/>
      <c r="X115" s="188"/>
      <c r="Y115" s="189"/>
      <c r="Z115" s="361">
        <f>+N115+Q115+T115+W115</f>
        <v>1995461.07</v>
      </c>
    </row>
    <row r="116" spans="2:26" ht="12" customHeight="1" x14ac:dyDescent="0.25">
      <c r="B116" s="75" t="s">
        <v>57</v>
      </c>
      <c r="C116" s="76" t="s">
        <v>58</v>
      </c>
      <c r="D116" s="58"/>
      <c r="E116" s="330"/>
      <c r="F116" s="304"/>
      <c r="G116" s="305"/>
      <c r="H116" s="332"/>
      <c r="I116" s="96"/>
      <c r="J116" s="97"/>
      <c r="K116" s="98"/>
      <c r="L116" s="347"/>
      <c r="M116" s="348"/>
      <c r="N116" s="386"/>
      <c r="O116" s="387"/>
      <c r="P116" s="388"/>
      <c r="Q116" s="193"/>
      <c r="R116" s="194"/>
      <c r="S116" s="195"/>
      <c r="T116" s="193"/>
      <c r="U116" s="194"/>
      <c r="V116" s="195"/>
      <c r="W116" s="193"/>
      <c r="X116" s="194"/>
      <c r="Y116" s="195"/>
      <c r="Z116" s="362"/>
    </row>
    <row r="117" spans="2:26" x14ac:dyDescent="0.25">
      <c r="B117" s="389"/>
      <c r="C117" s="390"/>
      <c r="D117" s="390"/>
      <c r="E117" s="390"/>
      <c r="F117" s="390"/>
      <c r="G117" s="390"/>
      <c r="H117" s="390"/>
      <c r="I117" s="390"/>
      <c r="J117" s="390"/>
      <c r="K117" s="390"/>
      <c r="L117" s="390"/>
      <c r="M117" s="390"/>
      <c r="N117" s="390"/>
      <c r="O117" s="390"/>
      <c r="P117" s="390"/>
      <c r="Q117" s="390"/>
      <c r="R117" s="390"/>
      <c r="S117" s="390"/>
      <c r="T117" s="390"/>
      <c r="U117" s="390"/>
      <c r="V117" s="390"/>
      <c r="W117" s="390"/>
      <c r="X117" s="390"/>
      <c r="Y117" s="390"/>
      <c r="Z117" s="391"/>
    </row>
    <row r="118" spans="2:26" x14ac:dyDescent="0.25">
      <c r="B118" s="252" t="s">
        <v>35</v>
      </c>
      <c r="C118" s="373"/>
      <c r="D118" s="373"/>
      <c r="E118" s="373"/>
      <c r="F118" s="373"/>
      <c r="G118" s="373"/>
      <c r="H118" s="373"/>
      <c r="I118" s="373"/>
      <c r="J118" s="373"/>
      <c r="K118" s="373"/>
      <c r="L118" s="373"/>
      <c r="M118" s="373"/>
      <c r="N118" s="373"/>
      <c r="O118" s="373"/>
      <c r="P118" s="373"/>
      <c r="Q118" s="373"/>
      <c r="R118" s="373"/>
      <c r="S118" s="373"/>
      <c r="T118" s="373"/>
      <c r="U118" s="373"/>
      <c r="V118" s="373"/>
      <c r="W118" s="373"/>
      <c r="X118" s="373"/>
      <c r="Y118" s="373"/>
      <c r="Z118" s="374"/>
    </row>
    <row r="119" spans="2:26" ht="33.75" customHeight="1" x14ac:dyDescent="0.25">
      <c r="B119" s="392" t="s">
        <v>36</v>
      </c>
      <c r="C119" s="392"/>
      <c r="D119" s="392"/>
      <c r="E119" s="392"/>
      <c r="F119" s="393"/>
      <c r="G119" s="393"/>
      <c r="H119" s="394" t="s">
        <v>37</v>
      </c>
      <c r="I119" s="395"/>
      <c r="J119" s="395"/>
      <c r="K119" s="395"/>
      <c r="L119" s="395"/>
      <c r="M119" s="395"/>
      <c r="N119" s="395"/>
      <c r="O119" s="395"/>
      <c r="P119" s="396"/>
      <c r="Q119" s="397" t="s">
        <v>38</v>
      </c>
      <c r="R119" s="397"/>
      <c r="S119" s="398"/>
      <c r="T119" s="398"/>
      <c r="U119" s="398"/>
      <c r="V119" s="398"/>
      <c r="W119" s="397" t="s">
        <v>39</v>
      </c>
      <c r="X119" s="397"/>
      <c r="Y119" s="398"/>
      <c r="Z119" s="398"/>
    </row>
    <row r="120" spans="2:26" ht="45" customHeight="1" x14ac:dyDescent="0.25">
      <c r="B120" s="399" t="s">
        <v>178</v>
      </c>
      <c r="C120" s="399"/>
      <c r="D120" s="399"/>
      <c r="E120" s="399"/>
      <c r="F120" s="399"/>
      <c r="G120" s="399"/>
      <c r="H120" s="461" t="s">
        <v>181</v>
      </c>
      <c r="I120" s="462"/>
      <c r="J120" s="462"/>
      <c r="K120" s="462"/>
      <c r="L120" s="462"/>
      <c r="M120" s="462"/>
      <c r="N120" s="462"/>
      <c r="O120" s="462"/>
      <c r="P120" s="463"/>
      <c r="Q120" s="401"/>
      <c r="R120" s="401"/>
      <c r="S120" s="401"/>
      <c r="T120" s="401"/>
      <c r="U120" s="401"/>
      <c r="V120" s="401"/>
      <c r="W120" s="402"/>
      <c r="X120" s="403"/>
      <c r="Y120" s="403"/>
      <c r="Z120" s="404"/>
    </row>
    <row r="121" spans="2:26" ht="30.75" customHeight="1" x14ac:dyDescent="0.25">
      <c r="B121" s="399"/>
      <c r="C121" s="399"/>
      <c r="D121" s="399"/>
      <c r="E121" s="399"/>
      <c r="F121" s="399"/>
      <c r="G121" s="399"/>
      <c r="H121" s="461" t="s">
        <v>182</v>
      </c>
      <c r="I121" s="462"/>
      <c r="J121" s="462"/>
      <c r="K121" s="462"/>
      <c r="L121" s="462"/>
      <c r="M121" s="462"/>
      <c r="N121" s="462"/>
      <c r="O121" s="462"/>
      <c r="P121" s="463"/>
      <c r="Q121" s="401"/>
      <c r="R121" s="401"/>
      <c r="S121" s="401"/>
      <c r="T121" s="401"/>
      <c r="U121" s="401"/>
      <c r="V121" s="401"/>
      <c r="W121" s="402"/>
      <c r="X121" s="403"/>
      <c r="Y121" s="403"/>
      <c r="Z121" s="404"/>
    </row>
    <row r="122" spans="2:26" ht="19.5" customHeight="1" x14ac:dyDescent="0.25">
      <c r="B122" s="399"/>
      <c r="C122" s="399"/>
      <c r="D122" s="399"/>
      <c r="E122" s="399"/>
      <c r="F122" s="399"/>
      <c r="G122" s="399"/>
      <c r="H122" s="400" t="s">
        <v>183</v>
      </c>
      <c r="I122" s="400"/>
      <c r="J122" s="400"/>
      <c r="K122" s="400"/>
      <c r="L122" s="400"/>
      <c r="M122" s="400"/>
      <c r="N122" s="400"/>
      <c r="O122" s="400"/>
      <c r="P122" s="400"/>
      <c r="Q122" s="401"/>
      <c r="R122" s="401"/>
      <c r="S122" s="401"/>
      <c r="T122" s="401"/>
      <c r="U122" s="401"/>
      <c r="V122" s="401"/>
      <c r="W122" s="402"/>
      <c r="X122" s="403"/>
      <c r="Y122" s="403"/>
      <c r="Z122" s="404"/>
    </row>
    <row r="123" spans="2:26" ht="36.75" customHeight="1" x14ac:dyDescent="0.25">
      <c r="B123" s="399"/>
      <c r="C123" s="399"/>
      <c r="D123" s="399"/>
      <c r="E123" s="399"/>
      <c r="F123" s="399"/>
      <c r="G123" s="399"/>
      <c r="H123" s="461" t="s">
        <v>184</v>
      </c>
      <c r="I123" s="462"/>
      <c r="J123" s="462"/>
      <c r="K123" s="462"/>
      <c r="L123" s="462"/>
      <c r="M123" s="462"/>
      <c r="N123" s="462"/>
      <c r="O123" s="462"/>
      <c r="P123" s="463"/>
      <c r="Q123" s="401"/>
      <c r="R123" s="401"/>
      <c r="S123" s="401"/>
      <c r="T123" s="401"/>
      <c r="U123" s="401"/>
      <c r="V123" s="401"/>
      <c r="W123" s="402"/>
      <c r="X123" s="403"/>
      <c r="Y123" s="403"/>
      <c r="Z123" s="404"/>
    </row>
    <row r="124" spans="2:26" ht="12" customHeight="1" x14ac:dyDescent="0.25">
      <c r="B124" s="399"/>
      <c r="C124" s="399"/>
      <c r="D124" s="399"/>
      <c r="E124" s="399"/>
      <c r="F124" s="399"/>
      <c r="G124" s="399"/>
      <c r="H124" s="400"/>
      <c r="I124" s="400"/>
      <c r="J124" s="400"/>
      <c r="K124" s="400"/>
      <c r="L124" s="400"/>
      <c r="M124" s="400"/>
      <c r="N124" s="400"/>
      <c r="O124" s="400"/>
      <c r="P124" s="400"/>
      <c r="Q124" s="401"/>
      <c r="R124" s="401"/>
      <c r="S124" s="401"/>
      <c r="T124" s="401"/>
      <c r="U124" s="401"/>
      <c r="V124" s="401"/>
      <c r="W124" s="402"/>
      <c r="X124" s="403"/>
      <c r="Y124" s="403"/>
      <c r="Z124" s="404"/>
    </row>
    <row r="125" spans="2:26" ht="12" customHeight="1" x14ac:dyDescent="0.25">
      <c r="B125" s="399"/>
      <c r="C125" s="399"/>
      <c r="D125" s="399"/>
      <c r="E125" s="399"/>
      <c r="F125" s="399"/>
      <c r="G125" s="399"/>
      <c r="H125" s="400"/>
      <c r="I125" s="400"/>
      <c r="J125" s="400"/>
      <c r="K125" s="400"/>
      <c r="L125" s="400"/>
      <c r="M125" s="400"/>
      <c r="N125" s="400"/>
      <c r="O125" s="400"/>
      <c r="P125" s="400"/>
      <c r="Q125" s="401"/>
      <c r="R125" s="401"/>
      <c r="S125" s="401"/>
      <c r="T125" s="401"/>
      <c r="U125" s="401"/>
      <c r="V125" s="401"/>
      <c r="W125" s="402"/>
      <c r="X125" s="403"/>
      <c r="Y125" s="403"/>
      <c r="Z125" s="404"/>
    </row>
    <row r="126" spans="2:26" ht="31.5" customHeight="1" x14ac:dyDescent="0.25">
      <c r="B126" s="399" t="s">
        <v>179</v>
      </c>
      <c r="C126" s="399"/>
      <c r="D126" s="399"/>
      <c r="E126" s="399"/>
      <c r="F126" s="399"/>
      <c r="G126" s="399"/>
      <c r="H126" s="461" t="s">
        <v>185</v>
      </c>
      <c r="I126" s="462"/>
      <c r="J126" s="462"/>
      <c r="K126" s="462"/>
      <c r="L126" s="462"/>
      <c r="M126" s="462"/>
      <c r="N126" s="462"/>
      <c r="O126" s="462"/>
      <c r="P126" s="463"/>
      <c r="Q126" s="401"/>
      <c r="R126" s="401"/>
      <c r="S126" s="401"/>
      <c r="T126" s="401"/>
      <c r="U126" s="401"/>
      <c r="V126" s="401"/>
      <c r="W126" s="402"/>
      <c r="X126" s="403"/>
      <c r="Y126" s="403"/>
      <c r="Z126" s="404"/>
    </row>
    <row r="127" spans="2:26" ht="36" customHeight="1" x14ac:dyDescent="0.25">
      <c r="B127" s="399"/>
      <c r="C127" s="399"/>
      <c r="D127" s="399"/>
      <c r="E127" s="399"/>
      <c r="F127" s="399"/>
      <c r="G127" s="399"/>
      <c r="H127" s="461" t="s">
        <v>186</v>
      </c>
      <c r="I127" s="462"/>
      <c r="J127" s="462"/>
      <c r="K127" s="462"/>
      <c r="L127" s="462"/>
      <c r="M127" s="462"/>
      <c r="N127" s="462"/>
      <c r="O127" s="462"/>
      <c r="P127" s="463"/>
      <c r="Q127" s="401"/>
      <c r="R127" s="401"/>
      <c r="S127" s="401"/>
      <c r="T127" s="401"/>
      <c r="U127" s="401"/>
      <c r="V127" s="401"/>
      <c r="W127" s="402"/>
      <c r="X127" s="403"/>
      <c r="Y127" s="403"/>
      <c r="Z127" s="404"/>
    </row>
    <row r="128" spans="2:26" x14ac:dyDescent="0.25">
      <c r="B128" s="399"/>
      <c r="C128" s="399"/>
      <c r="D128" s="399"/>
      <c r="E128" s="399"/>
      <c r="F128" s="399"/>
      <c r="G128" s="399"/>
      <c r="H128" s="461" t="s">
        <v>187</v>
      </c>
      <c r="I128" s="462"/>
      <c r="J128" s="462"/>
      <c r="K128" s="462"/>
      <c r="L128" s="462"/>
      <c r="M128" s="462"/>
      <c r="N128" s="462"/>
      <c r="O128" s="462"/>
      <c r="P128" s="463"/>
      <c r="Q128" s="401"/>
      <c r="R128" s="401"/>
      <c r="S128" s="401"/>
      <c r="T128" s="401"/>
      <c r="U128" s="401"/>
      <c r="V128" s="401"/>
      <c r="W128" s="402"/>
      <c r="X128" s="403"/>
      <c r="Y128" s="403"/>
      <c r="Z128" s="404"/>
    </row>
    <row r="129" spans="2:26" x14ac:dyDescent="0.25">
      <c r="B129" s="399"/>
      <c r="C129" s="399"/>
      <c r="D129" s="399"/>
      <c r="E129" s="399"/>
      <c r="F129" s="399"/>
      <c r="G129" s="399"/>
      <c r="H129" s="400"/>
      <c r="I129" s="400"/>
      <c r="J129" s="400"/>
      <c r="K129" s="400"/>
      <c r="L129" s="400"/>
      <c r="M129" s="400"/>
      <c r="N129" s="400"/>
      <c r="O129" s="400"/>
      <c r="P129" s="400"/>
      <c r="Q129" s="401"/>
      <c r="R129" s="401"/>
      <c r="S129" s="401"/>
      <c r="T129" s="401"/>
      <c r="U129" s="401"/>
      <c r="V129" s="401"/>
      <c r="W129" s="402"/>
      <c r="X129" s="403"/>
      <c r="Y129" s="403"/>
      <c r="Z129" s="404"/>
    </row>
    <row r="130" spans="2:26" ht="21" customHeight="1" x14ac:dyDescent="0.25">
      <c r="B130" s="399"/>
      <c r="C130" s="399"/>
      <c r="D130" s="399"/>
      <c r="E130" s="399"/>
      <c r="F130" s="399"/>
      <c r="G130" s="399"/>
      <c r="H130" s="400"/>
      <c r="I130" s="400"/>
      <c r="J130" s="400"/>
      <c r="K130" s="400"/>
      <c r="L130" s="400"/>
      <c r="M130" s="400"/>
      <c r="N130" s="400"/>
      <c r="O130" s="400"/>
      <c r="P130" s="400"/>
      <c r="Q130" s="401"/>
      <c r="R130" s="401"/>
      <c r="S130" s="401"/>
      <c r="T130" s="401"/>
      <c r="U130" s="401"/>
      <c r="V130" s="401"/>
      <c r="W130" s="402"/>
      <c r="X130" s="403"/>
      <c r="Y130" s="403"/>
      <c r="Z130" s="404"/>
    </row>
    <row r="131" spans="2:26" ht="12" customHeight="1" x14ac:dyDescent="0.25">
      <c r="B131" s="399"/>
      <c r="C131" s="399"/>
      <c r="D131" s="399"/>
      <c r="E131" s="399"/>
      <c r="F131" s="399"/>
      <c r="G131" s="399"/>
      <c r="H131" s="400"/>
      <c r="I131" s="400"/>
      <c r="J131" s="400"/>
      <c r="K131" s="400"/>
      <c r="L131" s="400"/>
      <c r="M131" s="400"/>
      <c r="N131" s="400"/>
      <c r="O131" s="400"/>
      <c r="P131" s="400"/>
      <c r="Q131" s="401"/>
      <c r="R131" s="401"/>
      <c r="S131" s="401"/>
      <c r="T131" s="401"/>
      <c r="U131" s="401"/>
      <c r="V131" s="401"/>
      <c r="W131" s="402"/>
      <c r="X131" s="403"/>
      <c r="Y131" s="403"/>
      <c r="Z131" s="404"/>
    </row>
    <row r="132" spans="2:26" ht="12" customHeight="1" x14ac:dyDescent="0.25">
      <c r="B132" s="399" t="s">
        <v>180</v>
      </c>
      <c r="C132" s="399"/>
      <c r="D132" s="399"/>
      <c r="E132" s="399"/>
      <c r="F132" s="399"/>
      <c r="G132" s="399"/>
      <c r="H132" s="474"/>
      <c r="I132" s="475"/>
      <c r="J132" s="475"/>
      <c r="K132" s="475"/>
      <c r="L132" s="475"/>
      <c r="M132" s="475"/>
      <c r="N132" s="475"/>
      <c r="O132" s="475"/>
      <c r="P132" s="476"/>
      <c r="Q132" s="401"/>
      <c r="R132" s="401"/>
      <c r="S132" s="401"/>
      <c r="T132" s="401"/>
      <c r="U132" s="401"/>
      <c r="V132" s="401"/>
      <c r="W132" s="402"/>
      <c r="X132" s="403"/>
      <c r="Y132" s="403"/>
      <c r="Z132" s="404"/>
    </row>
    <row r="133" spans="2:26" ht="36.75" customHeight="1" x14ac:dyDescent="0.25">
      <c r="B133" s="399"/>
      <c r="C133" s="399"/>
      <c r="D133" s="399"/>
      <c r="E133" s="399"/>
      <c r="F133" s="399"/>
      <c r="G133" s="399"/>
      <c r="H133" s="461" t="s">
        <v>188</v>
      </c>
      <c r="I133" s="462"/>
      <c r="J133" s="462"/>
      <c r="K133" s="462"/>
      <c r="L133" s="462"/>
      <c r="M133" s="462"/>
      <c r="N133" s="462"/>
      <c r="O133" s="462"/>
      <c r="P133" s="463"/>
      <c r="Q133" s="401"/>
      <c r="R133" s="401"/>
      <c r="S133" s="401"/>
      <c r="T133" s="401"/>
      <c r="U133" s="401"/>
      <c r="V133" s="401"/>
      <c r="W133" s="402"/>
      <c r="X133" s="403"/>
      <c r="Y133" s="403"/>
      <c r="Z133" s="404"/>
    </row>
    <row r="134" spans="2:26" ht="21.75" customHeight="1" x14ac:dyDescent="0.25">
      <c r="B134" s="399"/>
      <c r="C134" s="399"/>
      <c r="D134" s="399"/>
      <c r="E134" s="399"/>
      <c r="F134" s="399"/>
      <c r="G134" s="399"/>
      <c r="H134" s="474" t="s">
        <v>189</v>
      </c>
      <c r="I134" s="475"/>
      <c r="J134" s="475"/>
      <c r="K134" s="475"/>
      <c r="L134" s="475"/>
      <c r="M134" s="475"/>
      <c r="N134" s="475"/>
      <c r="O134" s="475"/>
      <c r="P134" s="476"/>
      <c r="Q134" s="401"/>
      <c r="R134" s="401"/>
      <c r="S134" s="401"/>
      <c r="T134" s="401"/>
      <c r="U134" s="401"/>
      <c r="V134" s="401"/>
      <c r="W134" s="402"/>
      <c r="X134" s="403"/>
      <c r="Y134" s="403"/>
      <c r="Z134" s="404"/>
    </row>
    <row r="135" spans="2:26" x14ac:dyDescent="0.25">
      <c r="B135" s="399"/>
      <c r="C135" s="399"/>
      <c r="D135" s="399"/>
      <c r="E135" s="399"/>
      <c r="F135" s="399"/>
      <c r="G135" s="399"/>
      <c r="H135" s="474" t="s">
        <v>190</v>
      </c>
      <c r="I135" s="475"/>
      <c r="J135" s="475"/>
      <c r="K135" s="475"/>
      <c r="L135" s="475"/>
      <c r="M135" s="475"/>
      <c r="N135" s="475"/>
      <c r="O135" s="475"/>
      <c r="P135" s="476"/>
      <c r="Q135" s="401"/>
      <c r="R135" s="401"/>
      <c r="S135" s="401"/>
      <c r="T135" s="401"/>
      <c r="U135" s="401"/>
      <c r="V135" s="401"/>
      <c r="W135" s="402"/>
      <c r="X135" s="403"/>
      <c r="Y135" s="403"/>
      <c r="Z135" s="404"/>
    </row>
    <row r="136" spans="2:26" ht="26.25" customHeight="1" x14ac:dyDescent="0.25">
      <c r="B136" s="399"/>
      <c r="C136" s="399"/>
      <c r="D136" s="399"/>
      <c r="E136" s="399"/>
      <c r="F136" s="399"/>
      <c r="G136" s="399"/>
      <c r="H136" s="474" t="s">
        <v>191</v>
      </c>
      <c r="I136" s="475"/>
      <c r="J136" s="475"/>
      <c r="K136" s="475"/>
      <c r="L136" s="475"/>
      <c r="M136" s="475"/>
      <c r="N136" s="475"/>
      <c r="O136" s="475"/>
      <c r="P136" s="476"/>
      <c r="Q136" s="401"/>
      <c r="R136" s="401"/>
      <c r="S136" s="401"/>
      <c r="T136" s="401"/>
      <c r="U136" s="401"/>
      <c r="V136" s="401"/>
      <c r="W136" s="402"/>
      <c r="X136" s="403"/>
      <c r="Y136" s="403"/>
      <c r="Z136" s="404"/>
    </row>
    <row r="137" spans="2:26" ht="25.5" customHeight="1" x14ac:dyDescent="0.25">
      <c r="B137" s="399"/>
      <c r="C137" s="399"/>
      <c r="D137" s="399"/>
      <c r="E137" s="399"/>
      <c r="F137" s="399"/>
      <c r="G137" s="399"/>
      <c r="H137" s="400" t="s">
        <v>192</v>
      </c>
      <c r="I137" s="400"/>
      <c r="J137" s="400"/>
      <c r="K137" s="400"/>
      <c r="L137" s="400"/>
      <c r="M137" s="400"/>
      <c r="N137" s="400"/>
      <c r="O137" s="400"/>
      <c r="P137" s="400"/>
      <c r="Q137" s="401"/>
      <c r="R137" s="401"/>
      <c r="S137" s="401"/>
      <c r="T137" s="401"/>
      <c r="U137" s="401"/>
      <c r="V137" s="401"/>
      <c r="W137" s="402"/>
      <c r="X137" s="403"/>
      <c r="Y137" s="403"/>
      <c r="Z137" s="404"/>
    </row>
    <row r="138" spans="2:26" x14ac:dyDescent="0.25">
      <c r="B138" s="399" t="s">
        <v>193</v>
      </c>
      <c r="C138" s="399"/>
      <c r="D138" s="399"/>
      <c r="E138" s="399"/>
      <c r="F138" s="399"/>
      <c r="G138" s="399"/>
      <c r="H138" s="400" t="s">
        <v>195</v>
      </c>
      <c r="I138" s="400"/>
      <c r="J138" s="400"/>
      <c r="K138" s="400"/>
      <c r="L138" s="400"/>
      <c r="M138" s="400"/>
      <c r="N138" s="400"/>
      <c r="O138" s="400"/>
      <c r="P138" s="400"/>
      <c r="Q138" s="146"/>
      <c r="R138" s="147"/>
      <c r="S138" s="147"/>
      <c r="T138" s="147"/>
      <c r="U138" s="147"/>
      <c r="V138" s="148"/>
      <c r="W138" s="146"/>
      <c r="X138" s="147"/>
      <c r="Y138" s="147"/>
      <c r="Z138" s="148"/>
    </row>
    <row r="139" spans="2:26" x14ac:dyDescent="0.25">
      <c r="B139" s="399"/>
      <c r="C139" s="399"/>
      <c r="D139" s="399"/>
      <c r="E139" s="399"/>
      <c r="F139" s="399"/>
      <c r="G139" s="399"/>
      <c r="H139" s="400" t="s">
        <v>196</v>
      </c>
      <c r="I139" s="400"/>
      <c r="J139" s="400"/>
      <c r="K139" s="400"/>
      <c r="L139" s="400"/>
      <c r="M139" s="400"/>
      <c r="N139" s="400"/>
      <c r="O139" s="400"/>
      <c r="P139" s="400"/>
      <c r="Q139" s="146"/>
      <c r="R139" s="147"/>
      <c r="S139" s="147"/>
      <c r="T139" s="147"/>
      <c r="U139" s="147"/>
      <c r="V139" s="148"/>
      <c r="W139" s="146"/>
      <c r="X139" s="147"/>
      <c r="Y139" s="147"/>
      <c r="Z139" s="148"/>
    </row>
    <row r="140" spans="2:26" x14ac:dyDescent="0.25">
      <c r="B140" s="399"/>
      <c r="C140" s="399"/>
      <c r="D140" s="399"/>
      <c r="E140" s="399"/>
      <c r="F140" s="399"/>
      <c r="G140" s="399"/>
      <c r="H140" s="400" t="s">
        <v>197</v>
      </c>
      <c r="I140" s="400"/>
      <c r="J140" s="400"/>
      <c r="K140" s="400"/>
      <c r="L140" s="400"/>
      <c r="M140" s="400"/>
      <c r="N140" s="400"/>
      <c r="O140" s="400"/>
      <c r="P140" s="400"/>
      <c r="Q140" s="146"/>
      <c r="R140" s="147"/>
      <c r="S140" s="147"/>
      <c r="T140" s="147"/>
      <c r="U140" s="147"/>
      <c r="V140" s="148"/>
      <c r="W140" s="146"/>
      <c r="X140" s="147"/>
      <c r="Y140" s="147"/>
      <c r="Z140" s="148"/>
    </row>
    <row r="141" spans="2:26" x14ac:dyDescent="0.25">
      <c r="B141" s="399"/>
      <c r="C141" s="399"/>
      <c r="D141" s="399"/>
      <c r="E141" s="399"/>
      <c r="F141" s="399"/>
      <c r="G141" s="399"/>
      <c r="H141" s="400" t="s">
        <v>198</v>
      </c>
      <c r="I141" s="400"/>
      <c r="J141" s="400"/>
      <c r="K141" s="400"/>
      <c r="L141" s="400"/>
      <c r="M141" s="400"/>
      <c r="N141" s="400"/>
      <c r="O141" s="400"/>
      <c r="P141" s="400"/>
      <c r="Q141" s="146"/>
      <c r="R141" s="147"/>
      <c r="S141" s="147"/>
      <c r="T141" s="147"/>
      <c r="U141" s="147"/>
      <c r="V141" s="148"/>
      <c r="W141" s="146"/>
      <c r="X141" s="147"/>
      <c r="Y141" s="147"/>
      <c r="Z141" s="148"/>
    </row>
    <row r="142" spans="2:26" x14ac:dyDescent="0.25">
      <c r="B142" s="399"/>
      <c r="C142" s="399"/>
      <c r="D142" s="399"/>
      <c r="E142" s="399"/>
      <c r="F142" s="399"/>
      <c r="G142" s="399"/>
      <c r="H142" s="400" t="s">
        <v>199</v>
      </c>
      <c r="I142" s="400"/>
      <c r="J142" s="400"/>
      <c r="K142" s="400"/>
      <c r="L142" s="400"/>
      <c r="M142" s="400"/>
      <c r="N142" s="400"/>
      <c r="O142" s="400"/>
      <c r="P142" s="400"/>
      <c r="Q142" s="146"/>
      <c r="R142" s="147"/>
      <c r="S142" s="147"/>
      <c r="T142" s="147"/>
      <c r="U142" s="147"/>
      <c r="V142" s="148"/>
      <c r="W142" s="146"/>
      <c r="X142" s="147"/>
      <c r="Y142" s="147"/>
      <c r="Z142" s="148"/>
    </row>
    <row r="143" spans="2:26" x14ac:dyDescent="0.25">
      <c r="B143" s="399"/>
      <c r="C143" s="399"/>
      <c r="D143" s="399"/>
      <c r="E143" s="399"/>
      <c r="F143" s="399"/>
      <c r="G143" s="399"/>
      <c r="H143" s="400"/>
      <c r="I143" s="400"/>
      <c r="J143" s="400"/>
      <c r="K143" s="400"/>
      <c r="L143" s="400"/>
      <c r="M143" s="400"/>
      <c r="N143" s="400"/>
      <c r="O143" s="400"/>
      <c r="P143" s="400"/>
      <c r="Q143" s="146"/>
      <c r="R143" s="147"/>
      <c r="S143" s="147"/>
      <c r="T143" s="147"/>
      <c r="U143" s="147"/>
      <c r="V143" s="148"/>
      <c r="W143" s="146"/>
      <c r="X143" s="147"/>
      <c r="Y143" s="147"/>
      <c r="Z143" s="148"/>
    </row>
    <row r="144" spans="2:26" x14ac:dyDescent="0.25">
      <c r="B144" s="399" t="s">
        <v>194</v>
      </c>
      <c r="C144" s="399"/>
      <c r="D144" s="399"/>
      <c r="E144" s="399"/>
      <c r="F144" s="399"/>
      <c r="G144" s="399"/>
      <c r="H144" s="400" t="s">
        <v>200</v>
      </c>
      <c r="I144" s="400"/>
      <c r="J144" s="400"/>
      <c r="K144" s="400"/>
      <c r="L144" s="400"/>
      <c r="M144" s="400"/>
      <c r="N144" s="400"/>
      <c r="O144" s="400"/>
      <c r="P144" s="400"/>
      <c r="Q144" s="146"/>
      <c r="R144" s="147"/>
      <c r="S144" s="147"/>
      <c r="T144" s="147"/>
      <c r="U144" s="147"/>
      <c r="V144" s="148"/>
      <c r="W144" s="146"/>
      <c r="X144" s="147"/>
      <c r="Y144" s="147"/>
      <c r="Z144" s="148"/>
    </row>
    <row r="145" spans="2:26" x14ac:dyDescent="0.25">
      <c r="B145" s="399"/>
      <c r="C145" s="399"/>
      <c r="D145" s="399"/>
      <c r="E145" s="399"/>
      <c r="F145" s="399"/>
      <c r="G145" s="399"/>
      <c r="H145" s="400" t="s">
        <v>201</v>
      </c>
      <c r="I145" s="400"/>
      <c r="J145" s="400"/>
      <c r="K145" s="400"/>
      <c r="L145" s="400"/>
      <c r="M145" s="400"/>
      <c r="N145" s="400"/>
      <c r="O145" s="400"/>
      <c r="P145" s="400"/>
      <c r="Q145" s="146"/>
      <c r="R145" s="147"/>
      <c r="S145" s="147"/>
      <c r="T145" s="147"/>
      <c r="U145" s="147"/>
      <c r="V145" s="148"/>
      <c r="W145" s="146"/>
      <c r="X145" s="147"/>
      <c r="Y145" s="147"/>
      <c r="Z145" s="148"/>
    </row>
    <row r="146" spans="2:26" x14ac:dyDescent="0.25">
      <c r="B146" s="399"/>
      <c r="C146" s="399"/>
      <c r="D146" s="399"/>
      <c r="E146" s="399"/>
      <c r="F146" s="399"/>
      <c r="G146" s="399"/>
      <c r="H146" s="400" t="s">
        <v>202</v>
      </c>
      <c r="I146" s="400"/>
      <c r="J146" s="400"/>
      <c r="K146" s="400"/>
      <c r="L146" s="400"/>
      <c r="M146" s="400"/>
      <c r="N146" s="400"/>
      <c r="O146" s="400"/>
      <c r="P146" s="400"/>
      <c r="Q146" s="146"/>
      <c r="R146" s="147"/>
      <c r="S146" s="147"/>
      <c r="T146" s="147"/>
      <c r="U146" s="147"/>
      <c r="V146" s="148"/>
      <c r="W146" s="146"/>
      <c r="X146" s="147"/>
      <c r="Y146" s="147"/>
      <c r="Z146" s="148"/>
    </row>
    <row r="147" spans="2:26" x14ac:dyDescent="0.25">
      <c r="B147" s="399"/>
      <c r="C147" s="399"/>
      <c r="D147" s="399"/>
      <c r="E147" s="399"/>
      <c r="F147" s="399"/>
      <c r="G147" s="399"/>
      <c r="H147" s="400" t="s">
        <v>203</v>
      </c>
      <c r="I147" s="400"/>
      <c r="J147" s="400"/>
      <c r="K147" s="400"/>
      <c r="L147" s="400"/>
      <c r="M147" s="400"/>
      <c r="N147" s="400"/>
      <c r="O147" s="400"/>
      <c r="P147" s="400"/>
      <c r="Q147" s="146"/>
      <c r="R147" s="147"/>
      <c r="S147" s="147"/>
      <c r="T147" s="147"/>
      <c r="U147" s="147"/>
      <c r="V147" s="148"/>
      <c r="W147" s="146"/>
      <c r="X147" s="147"/>
      <c r="Y147" s="147"/>
      <c r="Z147" s="148"/>
    </row>
    <row r="148" spans="2:26" ht="12" customHeight="1" x14ac:dyDescent="0.25">
      <c r="B148" s="399"/>
      <c r="C148" s="399"/>
      <c r="D148" s="399"/>
      <c r="E148" s="399"/>
      <c r="F148" s="399"/>
      <c r="G148" s="399"/>
      <c r="H148" s="400"/>
      <c r="I148" s="400"/>
      <c r="J148" s="400"/>
      <c r="K148" s="400"/>
      <c r="L148" s="400"/>
      <c r="M148" s="400"/>
      <c r="N148" s="400"/>
      <c r="O148" s="400"/>
      <c r="P148" s="400"/>
      <c r="Q148" s="146"/>
      <c r="R148" s="147"/>
      <c r="S148" s="147"/>
      <c r="T148" s="147"/>
      <c r="U148" s="147"/>
      <c r="V148" s="148"/>
      <c r="W148" s="146"/>
      <c r="X148" s="147"/>
      <c r="Y148" s="147"/>
      <c r="Z148" s="148"/>
    </row>
    <row r="149" spans="2:26" ht="12" customHeight="1" x14ac:dyDescent="0.25">
      <c r="B149" s="399"/>
      <c r="C149" s="399"/>
      <c r="D149" s="399"/>
      <c r="E149" s="399"/>
      <c r="F149" s="399"/>
      <c r="G149" s="399"/>
      <c r="H149" s="400"/>
      <c r="I149" s="400"/>
      <c r="J149" s="400"/>
      <c r="K149" s="400"/>
      <c r="L149" s="400"/>
      <c r="M149" s="400"/>
      <c r="N149" s="400"/>
      <c r="O149" s="400"/>
      <c r="P149" s="400"/>
      <c r="Q149" s="146"/>
      <c r="R149" s="147"/>
      <c r="S149" s="147"/>
      <c r="T149" s="147"/>
      <c r="U149" s="147"/>
      <c r="V149" s="148"/>
      <c r="W149" s="146"/>
      <c r="X149" s="147"/>
      <c r="Y149" s="147"/>
      <c r="Z149" s="148"/>
    </row>
    <row r="150" spans="2:26" ht="12" customHeight="1" x14ac:dyDescent="0.25">
      <c r="B150" s="139"/>
      <c r="C150" s="140"/>
      <c r="D150" s="140"/>
      <c r="E150" s="140"/>
      <c r="F150" s="140"/>
      <c r="G150" s="141"/>
      <c r="H150" s="400"/>
      <c r="I150" s="400"/>
      <c r="J150" s="400"/>
      <c r="K150" s="400"/>
      <c r="L150" s="400"/>
      <c r="M150" s="400"/>
      <c r="N150" s="400"/>
      <c r="O150" s="400"/>
      <c r="P150" s="400"/>
      <c r="Q150" s="146"/>
      <c r="R150" s="147"/>
      <c r="S150" s="147"/>
      <c r="T150" s="147"/>
      <c r="U150" s="147"/>
      <c r="V150" s="148"/>
      <c r="W150" s="146"/>
      <c r="X150" s="147"/>
      <c r="Y150" s="147"/>
      <c r="Z150" s="148"/>
    </row>
    <row r="151" spans="2:26" ht="12" customHeight="1" x14ac:dyDescent="0.25">
      <c r="B151" s="139"/>
      <c r="C151" s="140"/>
      <c r="D151" s="140"/>
      <c r="E151" s="140"/>
      <c r="F151" s="140"/>
      <c r="G151" s="141"/>
      <c r="H151" s="400"/>
      <c r="I151" s="400"/>
      <c r="J151" s="400"/>
      <c r="K151" s="400"/>
      <c r="L151" s="400"/>
      <c r="M151" s="400"/>
      <c r="N151" s="400"/>
      <c r="O151" s="400"/>
      <c r="P151" s="400"/>
      <c r="Q151" s="146"/>
      <c r="R151" s="147"/>
      <c r="S151" s="147"/>
      <c r="T151" s="147"/>
      <c r="U151" s="147"/>
      <c r="V151" s="148"/>
      <c r="W151" s="146"/>
      <c r="X151" s="147"/>
      <c r="Y151" s="147"/>
      <c r="Z151" s="148"/>
    </row>
    <row r="152" spans="2:26" ht="12" customHeight="1" x14ac:dyDescent="0.25">
      <c r="B152" s="139"/>
      <c r="C152" s="140"/>
      <c r="D152" s="140"/>
      <c r="E152" s="140"/>
      <c r="F152" s="140"/>
      <c r="G152" s="141"/>
      <c r="H152" s="142"/>
      <c r="I152" s="143"/>
      <c r="J152" s="144"/>
      <c r="K152" s="144"/>
      <c r="L152" s="144"/>
      <c r="M152" s="144"/>
      <c r="N152" s="144"/>
      <c r="O152" s="144"/>
      <c r="P152" s="145"/>
      <c r="Q152" s="146"/>
      <c r="R152" s="147"/>
      <c r="S152" s="147"/>
      <c r="T152" s="147"/>
      <c r="U152" s="147"/>
      <c r="V152" s="148"/>
      <c r="W152" s="146"/>
      <c r="X152" s="147"/>
      <c r="Y152" s="147"/>
      <c r="Z152" s="148"/>
    </row>
    <row r="153" spans="2:26" ht="12" customHeight="1" x14ac:dyDescent="0.25">
      <c r="B153" s="139"/>
      <c r="C153" s="140"/>
      <c r="D153" s="140"/>
      <c r="E153" s="140"/>
      <c r="F153" s="140"/>
      <c r="G153" s="141"/>
      <c r="H153" s="142"/>
      <c r="I153" s="143"/>
      <c r="J153" s="144"/>
      <c r="K153" s="144"/>
      <c r="L153" s="144"/>
      <c r="M153" s="144"/>
      <c r="N153" s="144"/>
      <c r="O153" s="144"/>
      <c r="P153" s="145"/>
      <c r="Q153" s="146"/>
      <c r="R153" s="147"/>
      <c r="S153" s="147"/>
      <c r="T153" s="147"/>
      <c r="U153" s="147"/>
      <c r="V153" s="148"/>
      <c r="W153" s="146"/>
      <c r="X153" s="147"/>
      <c r="Y153" s="147"/>
      <c r="Z153" s="148"/>
    </row>
    <row r="154" spans="2:26" x14ac:dyDescent="0.25">
      <c r="B154" s="26"/>
      <c r="C154" s="27"/>
      <c r="D154" s="27"/>
      <c r="E154" s="27"/>
      <c r="F154" s="27"/>
      <c r="G154" s="28"/>
      <c r="H154" s="29"/>
      <c r="I154" s="405" t="s">
        <v>109</v>
      </c>
      <c r="J154" s="406"/>
      <c r="K154" s="406"/>
      <c r="L154" s="406"/>
      <c r="M154" s="406"/>
      <c r="N154" s="406"/>
      <c r="O154" s="406"/>
      <c r="P154" s="407"/>
      <c r="Q154" s="408"/>
      <c r="R154" s="409"/>
      <c r="S154" s="409"/>
      <c r="T154" s="409"/>
      <c r="U154" s="409"/>
      <c r="V154" s="410"/>
      <c r="W154" s="408"/>
      <c r="X154" s="409"/>
      <c r="Y154" s="409"/>
      <c r="Z154" s="410"/>
    </row>
    <row r="155" spans="2:26" x14ac:dyDescent="0.25">
      <c r="B155" s="419"/>
      <c r="C155" s="420"/>
      <c r="D155" s="420"/>
      <c r="E155" s="420"/>
      <c r="F155" s="420"/>
      <c r="G155" s="420"/>
      <c r="H155" s="420"/>
      <c r="I155" s="420"/>
      <c r="J155" s="420"/>
      <c r="K155" s="420"/>
      <c r="L155" s="420"/>
      <c r="M155" s="420"/>
      <c r="N155" s="420"/>
      <c r="O155" s="420"/>
      <c r="P155" s="420"/>
      <c r="Q155" s="420"/>
      <c r="R155" s="420"/>
      <c r="S155" s="420"/>
      <c r="T155" s="420"/>
      <c r="U155" s="420"/>
      <c r="V155" s="420"/>
      <c r="W155" s="420"/>
      <c r="X155" s="420"/>
      <c r="Y155" s="420"/>
      <c r="Z155" s="421"/>
    </row>
    <row r="156" spans="2:26" x14ac:dyDescent="0.25">
      <c r="B156" s="422" t="s">
        <v>40</v>
      </c>
      <c r="C156" s="422"/>
      <c r="D156" s="422"/>
      <c r="E156" s="422"/>
      <c r="F156" s="422"/>
      <c r="G156" s="422"/>
      <c r="H156" s="30" t="s">
        <v>41</v>
      </c>
      <c r="I156" s="422" t="s">
        <v>42</v>
      </c>
      <c r="J156" s="422"/>
      <c r="K156" s="422"/>
      <c r="L156" s="422"/>
      <c r="M156" s="422"/>
      <c r="N156" s="422"/>
      <c r="O156" s="422"/>
      <c r="P156" s="422"/>
      <c r="Q156" s="423" t="s">
        <v>41</v>
      </c>
      <c r="R156" s="424"/>
      <c r="S156" s="417"/>
      <c r="T156" s="417"/>
      <c r="U156" s="417"/>
      <c r="V156" s="417"/>
      <c r="W156" s="417"/>
      <c r="X156" s="417"/>
      <c r="Y156" s="417"/>
      <c r="Z156" s="418"/>
    </row>
    <row r="157" spans="2:26" x14ac:dyDescent="0.25">
      <c r="B157" s="411" t="s">
        <v>204</v>
      </c>
      <c r="C157" s="412"/>
      <c r="D157" s="412"/>
      <c r="E157" s="412"/>
      <c r="F157" s="413"/>
      <c r="G157" s="414"/>
      <c r="H157" s="31"/>
      <c r="I157" s="415" t="s">
        <v>209</v>
      </c>
      <c r="J157" s="413"/>
      <c r="K157" s="413"/>
      <c r="L157" s="413"/>
      <c r="M157" s="413"/>
      <c r="N157" s="413"/>
      <c r="O157" s="413"/>
      <c r="P157" s="414"/>
      <c r="Q157" s="416"/>
      <c r="R157" s="417"/>
      <c r="S157" s="417"/>
      <c r="T157" s="417"/>
      <c r="U157" s="417"/>
      <c r="V157" s="417"/>
      <c r="W157" s="417"/>
      <c r="X157" s="417"/>
      <c r="Y157" s="417"/>
      <c r="Z157" s="418"/>
    </row>
    <row r="158" spans="2:26" x14ac:dyDescent="0.25">
      <c r="B158" s="411" t="s">
        <v>205</v>
      </c>
      <c r="C158" s="412"/>
      <c r="D158" s="412"/>
      <c r="E158" s="412"/>
      <c r="F158" s="413"/>
      <c r="G158" s="414"/>
      <c r="H158" s="31"/>
      <c r="I158" s="415" t="s">
        <v>210</v>
      </c>
      <c r="J158" s="413"/>
      <c r="K158" s="413"/>
      <c r="L158" s="413"/>
      <c r="M158" s="413"/>
      <c r="N158" s="413"/>
      <c r="O158" s="413"/>
      <c r="P158" s="414"/>
      <c r="Q158" s="416"/>
      <c r="R158" s="417"/>
      <c r="S158" s="417"/>
      <c r="T158" s="417"/>
      <c r="U158" s="417"/>
      <c r="V158" s="417"/>
      <c r="W158" s="417"/>
      <c r="X158" s="417"/>
      <c r="Y158" s="417"/>
      <c r="Z158" s="418"/>
    </row>
    <row r="159" spans="2:26" x14ac:dyDescent="0.25">
      <c r="B159" s="415" t="s">
        <v>206</v>
      </c>
      <c r="C159" s="413"/>
      <c r="D159" s="413"/>
      <c r="E159" s="413"/>
      <c r="F159" s="413"/>
      <c r="G159" s="414"/>
      <c r="H159" s="31"/>
      <c r="I159" s="415" t="s">
        <v>211</v>
      </c>
      <c r="J159" s="413"/>
      <c r="K159" s="413"/>
      <c r="L159" s="413"/>
      <c r="M159" s="413"/>
      <c r="N159" s="413"/>
      <c r="O159" s="413"/>
      <c r="P159" s="414"/>
      <c r="Q159" s="416"/>
      <c r="R159" s="417"/>
      <c r="S159" s="417"/>
      <c r="T159" s="417"/>
      <c r="U159" s="417"/>
      <c r="V159" s="417"/>
      <c r="W159" s="417"/>
      <c r="X159" s="417"/>
      <c r="Y159" s="417"/>
      <c r="Z159" s="418"/>
    </row>
    <row r="160" spans="2:26" x14ac:dyDescent="0.25">
      <c r="B160" s="415" t="s">
        <v>207</v>
      </c>
      <c r="C160" s="413"/>
      <c r="D160" s="413"/>
      <c r="E160" s="413"/>
      <c r="F160" s="413"/>
      <c r="G160" s="414"/>
      <c r="H160" s="31"/>
      <c r="I160" s="415">
        <v>4</v>
      </c>
      <c r="J160" s="413"/>
      <c r="K160" s="413"/>
      <c r="L160" s="413"/>
      <c r="M160" s="413"/>
      <c r="N160" s="413"/>
      <c r="O160" s="413"/>
      <c r="P160" s="414"/>
      <c r="Q160" s="416"/>
      <c r="R160" s="417"/>
      <c r="S160" s="417"/>
      <c r="T160" s="417"/>
      <c r="U160" s="417"/>
      <c r="V160" s="417"/>
      <c r="W160" s="417"/>
      <c r="X160" s="417"/>
      <c r="Y160" s="417"/>
      <c r="Z160" s="418"/>
    </row>
    <row r="161" spans="2:28" x14ac:dyDescent="0.25">
      <c r="B161" s="415" t="s">
        <v>208</v>
      </c>
      <c r="C161" s="413"/>
      <c r="D161" s="413"/>
      <c r="E161" s="413"/>
      <c r="F161" s="413"/>
      <c r="G161" s="414"/>
      <c r="H161" s="31"/>
      <c r="I161" s="415">
        <v>5</v>
      </c>
      <c r="J161" s="413"/>
      <c r="K161" s="413"/>
      <c r="L161" s="413"/>
      <c r="M161" s="413"/>
      <c r="N161" s="413"/>
      <c r="O161" s="413"/>
      <c r="P161" s="414"/>
      <c r="Q161" s="416"/>
      <c r="R161" s="417"/>
      <c r="S161" s="417"/>
      <c r="T161" s="417"/>
      <c r="U161" s="417"/>
      <c r="V161" s="417"/>
      <c r="W161" s="417"/>
      <c r="X161" s="417"/>
      <c r="Y161" s="417"/>
      <c r="Z161" s="418"/>
    </row>
    <row r="162" spans="2:28" x14ac:dyDescent="0.25">
      <c r="B162" s="425"/>
      <c r="C162" s="426"/>
      <c r="D162" s="426"/>
      <c r="E162" s="426"/>
      <c r="F162" s="426"/>
      <c r="G162" s="426"/>
      <c r="H162" s="426"/>
      <c r="I162" s="426"/>
      <c r="J162" s="426"/>
      <c r="K162" s="426"/>
      <c r="L162" s="426"/>
      <c r="M162" s="426"/>
      <c r="N162" s="426"/>
      <c r="O162" s="426"/>
      <c r="P162" s="426"/>
      <c r="Q162" s="426"/>
      <c r="R162" s="426"/>
      <c r="S162" s="426"/>
      <c r="T162" s="426"/>
      <c r="U162" s="426"/>
      <c r="V162" s="426"/>
      <c r="W162" s="426"/>
      <c r="X162" s="426"/>
      <c r="Y162" s="426"/>
      <c r="Z162" s="427"/>
    </row>
    <row r="163" spans="2:28" x14ac:dyDescent="0.25">
      <c r="B163" s="428" t="s">
        <v>43</v>
      </c>
      <c r="C163" s="60"/>
      <c r="D163" s="60"/>
      <c r="E163" s="60"/>
      <c r="F163" s="32" t="s">
        <v>44</v>
      </c>
      <c r="G163" s="422"/>
      <c r="H163" s="431"/>
      <c r="I163" s="431"/>
      <c r="J163" s="431"/>
      <c r="K163" s="431"/>
      <c r="L163" s="431"/>
      <c r="M163" s="431"/>
      <c r="N163" s="431"/>
      <c r="O163" s="431"/>
      <c r="P163" s="431"/>
      <c r="Q163" s="431"/>
      <c r="R163" s="431"/>
      <c r="S163" s="431"/>
      <c r="T163" s="431"/>
      <c r="U163" s="431"/>
      <c r="V163" s="431"/>
      <c r="W163" s="431"/>
      <c r="X163" s="431"/>
      <c r="Y163" s="431"/>
      <c r="Z163" s="431"/>
    </row>
    <row r="164" spans="2:28" x14ac:dyDescent="0.25">
      <c r="B164" s="429"/>
      <c r="C164" s="61"/>
      <c r="D164" s="61"/>
      <c r="E164" s="61"/>
      <c r="F164" s="32" t="s">
        <v>45</v>
      </c>
      <c r="G164" s="432"/>
      <c r="H164" s="432"/>
      <c r="I164" s="432"/>
      <c r="J164" s="432"/>
      <c r="K164" s="432"/>
      <c r="L164" s="432"/>
      <c r="M164" s="432"/>
      <c r="N164" s="432"/>
      <c r="O164" s="432"/>
      <c r="P164" s="432"/>
      <c r="Q164" s="432"/>
      <c r="R164" s="432"/>
      <c r="S164" s="432"/>
      <c r="T164" s="432"/>
      <c r="U164" s="432"/>
      <c r="V164" s="432"/>
      <c r="W164" s="432"/>
      <c r="X164" s="432"/>
      <c r="Y164" s="432"/>
      <c r="Z164" s="432"/>
    </row>
    <row r="165" spans="2:28" x14ac:dyDescent="0.25">
      <c r="B165" s="429"/>
      <c r="C165" s="61"/>
      <c r="D165" s="61"/>
      <c r="E165" s="61"/>
      <c r="F165" s="433" t="s">
        <v>46</v>
      </c>
      <c r="G165" s="432"/>
      <c r="H165" s="432"/>
      <c r="I165" s="432"/>
      <c r="J165" s="432"/>
      <c r="K165" s="432"/>
      <c r="L165" s="432"/>
      <c r="M165" s="432"/>
      <c r="N165" s="432"/>
      <c r="O165" s="432"/>
      <c r="P165" s="432"/>
      <c r="Q165" s="432"/>
      <c r="R165" s="432"/>
      <c r="S165" s="432"/>
      <c r="T165" s="432"/>
      <c r="U165" s="432"/>
      <c r="V165" s="432"/>
      <c r="W165" s="432"/>
      <c r="X165" s="432"/>
      <c r="Y165" s="432"/>
      <c r="Z165" s="432"/>
    </row>
    <row r="166" spans="2:28" x14ac:dyDescent="0.25">
      <c r="B166" s="430"/>
      <c r="C166" s="62"/>
      <c r="D166" s="62"/>
      <c r="E166" s="62"/>
      <c r="F166" s="434"/>
      <c r="G166" s="432"/>
      <c r="H166" s="432"/>
      <c r="I166" s="432"/>
      <c r="J166" s="432"/>
      <c r="K166" s="432"/>
      <c r="L166" s="432"/>
      <c r="M166" s="432"/>
      <c r="N166" s="432"/>
      <c r="O166" s="432"/>
      <c r="P166" s="432"/>
      <c r="Q166" s="432"/>
      <c r="R166" s="432"/>
      <c r="S166" s="432"/>
      <c r="T166" s="432"/>
      <c r="U166" s="432"/>
      <c r="V166" s="432"/>
      <c r="W166" s="432"/>
      <c r="X166" s="432"/>
      <c r="Y166" s="432"/>
      <c r="Z166" s="432"/>
    </row>
    <row r="167" spans="2:28" x14ac:dyDescent="0.25">
      <c r="B167" s="425"/>
      <c r="C167" s="426"/>
      <c r="D167" s="426"/>
      <c r="E167" s="426"/>
      <c r="F167" s="426"/>
      <c r="G167" s="426"/>
      <c r="H167" s="426"/>
      <c r="I167" s="426"/>
      <c r="J167" s="426"/>
      <c r="K167" s="426"/>
      <c r="L167" s="426"/>
      <c r="M167" s="426"/>
      <c r="N167" s="426"/>
      <c r="O167" s="426"/>
      <c r="P167" s="426"/>
      <c r="Q167" s="426"/>
      <c r="R167" s="426"/>
      <c r="S167" s="426"/>
      <c r="T167" s="426"/>
      <c r="U167" s="426"/>
      <c r="V167" s="426"/>
      <c r="W167" s="426"/>
      <c r="X167" s="426"/>
      <c r="Y167" s="426"/>
      <c r="Z167" s="427"/>
    </row>
    <row r="168" spans="2:28" ht="12" customHeight="1" x14ac:dyDescent="0.25"/>
    <row r="169" spans="2:28" ht="12" customHeight="1" x14ac:dyDescent="0.25">
      <c r="B169" s="33" t="s">
        <v>47</v>
      </c>
      <c r="C169" s="33"/>
      <c r="D169" s="33"/>
      <c r="E169" s="33"/>
    </row>
    <row r="170" spans="2:28" ht="12" customHeight="1" x14ac:dyDescent="0.25"/>
    <row r="171" spans="2:28" s="36" customFormat="1" ht="13.5" customHeight="1" x14ac:dyDescent="0.2">
      <c r="B171" s="34" t="s">
        <v>48</v>
      </c>
      <c r="C171" s="34"/>
      <c r="D171" s="34"/>
      <c r="E171" s="34"/>
      <c r="F171" s="34">
        <v>1000</v>
      </c>
      <c r="G171" s="34">
        <v>2000</v>
      </c>
      <c r="H171" s="34">
        <v>3000</v>
      </c>
      <c r="I171" s="34">
        <v>4000</v>
      </c>
      <c r="J171" s="445">
        <v>5000</v>
      </c>
      <c r="K171" s="445"/>
      <c r="L171" s="445"/>
      <c r="M171" s="445">
        <v>6000</v>
      </c>
      <c r="N171" s="445"/>
      <c r="O171" s="446"/>
      <c r="P171" s="446"/>
      <c r="Q171" s="446">
        <v>9000</v>
      </c>
      <c r="R171" s="447"/>
      <c r="S171" s="447"/>
      <c r="T171" s="448"/>
      <c r="U171" s="82"/>
      <c r="V171" s="449" t="s">
        <v>28</v>
      </c>
      <c r="W171" s="450"/>
      <c r="X171" s="450"/>
      <c r="Y171" s="450"/>
    </row>
    <row r="172" spans="2:28" s="36" customFormat="1" ht="13.5" customHeight="1" x14ac:dyDescent="0.2">
      <c r="B172" s="37">
        <v>1</v>
      </c>
      <c r="C172" s="37" t="s">
        <v>176</v>
      </c>
      <c r="D172" s="37"/>
      <c r="E172" s="37"/>
      <c r="F172" s="38">
        <v>2843754.34</v>
      </c>
      <c r="G172" s="38">
        <v>625826.38</v>
      </c>
      <c r="H172" s="38">
        <v>119348.35</v>
      </c>
      <c r="I172" s="38">
        <v>0</v>
      </c>
      <c r="J172" s="435">
        <v>37052</v>
      </c>
      <c r="K172" s="436"/>
      <c r="L172" s="437"/>
      <c r="M172" s="435">
        <v>0</v>
      </c>
      <c r="N172" s="436"/>
      <c r="O172" s="436"/>
      <c r="P172" s="436"/>
      <c r="Q172" s="435">
        <v>0</v>
      </c>
      <c r="R172" s="436"/>
      <c r="S172" s="436"/>
      <c r="T172" s="437"/>
      <c r="U172" s="83"/>
      <c r="V172" s="438">
        <f>+F172+G172+H172+I172+J172+M172+Q172</f>
        <v>3625981.07</v>
      </c>
      <c r="W172" s="439"/>
      <c r="X172" s="439"/>
      <c r="Y172" s="439"/>
      <c r="Z172" s="40"/>
      <c r="AA172" s="41"/>
      <c r="AB172" s="41"/>
    </row>
    <row r="173" spans="2:28" s="36" customFormat="1" ht="13.5" customHeight="1" x14ac:dyDescent="0.2">
      <c r="B173" s="42">
        <v>2</v>
      </c>
      <c r="C173" s="42" t="s">
        <v>212</v>
      </c>
      <c r="D173" s="42"/>
      <c r="E173" s="42"/>
      <c r="F173" s="38">
        <v>109380</v>
      </c>
      <c r="G173" s="38">
        <v>45492.85</v>
      </c>
      <c r="H173" s="38">
        <v>5301</v>
      </c>
      <c r="I173" s="38">
        <v>0</v>
      </c>
      <c r="J173" s="435">
        <v>10625.97</v>
      </c>
      <c r="K173" s="436"/>
      <c r="L173" s="437"/>
      <c r="M173" s="435">
        <v>0</v>
      </c>
      <c r="N173" s="436"/>
      <c r="O173" s="436"/>
      <c r="P173" s="436"/>
      <c r="Q173" s="435">
        <v>0</v>
      </c>
      <c r="R173" s="436"/>
      <c r="S173" s="436"/>
      <c r="T173" s="437"/>
      <c r="U173" s="83"/>
      <c r="V173" s="438">
        <f>+F173+G173+H173+I173+J173+M173+Q173</f>
        <v>170799.82</v>
      </c>
      <c r="W173" s="439"/>
      <c r="X173" s="439"/>
      <c r="Y173" s="439"/>
      <c r="Z173" s="41"/>
      <c r="AA173" s="41"/>
      <c r="AB173" s="41"/>
    </row>
    <row r="174" spans="2:28" s="36" customFormat="1" ht="13.5" customHeight="1" x14ac:dyDescent="0.2">
      <c r="B174" s="42">
        <v>3</v>
      </c>
      <c r="C174" s="42"/>
      <c r="D174" s="42"/>
      <c r="E174" s="42"/>
      <c r="F174" s="43"/>
      <c r="G174" s="43"/>
      <c r="H174" s="43"/>
      <c r="I174" s="43"/>
      <c r="J174" s="440"/>
      <c r="K174" s="441"/>
      <c r="L174" s="442"/>
      <c r="M174" s="440"/>
      <c r="N174" s="441"/>
      <c r="O174" s="441"/>
      <c r="P174" s="441"/>
      <c r="Q174" s="440"/>
      <c r="R174" s="441"/>
      <c r="S174" s="441"/>
      <c r="T174" s="442"/>
      <c r="U174" s="84"/>
      <c r="V174" s="443"/>
      <c r="W174" s="444"/>
      <c r="X174" s="444"/>
      <c r="Y174" s="444"/>
    </row>
    <row r="175" spans="2:28" s="36" customFormat="1" ht="13.5" customHeight="1" x14ac:dyDescent="0.2">
      <c r="B175" s="42">
        <v>4</v>
      </c>
      <c r="C175" s="42"/>
      <c r="D175" s="42"/>
      <c r="E175" s="42"/>
      <c r="F175" s="43"/>
      <c r="G175" s="43"/>
      <c r="H175" s="43"/>
      <c r="I175" s="43"/>
      <c r="J175" s="440"/>
      <c r="K175" s="441"/>
      <c r="L175" s="442"/>
      <c r="M175" s="440"/>
      <c r="N175" s="441"/>
      <c r="O175" s="441"/>
      <c r="P175" s="441"/>
      <c r="Q175" s="440"/>
      <c r="R175" s="441"/>
      <c r="S175" s="441"/>
      <c r="T175" s="442"/>
      <c r="U175" s="84"/>
      <c r="V175" s="443"/>
      <c r="W175" s="444"/>
      <c r="X175" s="444"/>
      <c r="Y175" s="444"/>
    </row>
    <row r="176" spans="2:28" s="36" customFormat="1" ht="13.5" customHeight="1" x14ac:dyDescent="0.2">
      <c r="B176" s="42">
        <v>5</v>
      </c>
      <c r="C176" s="42"/>
      <c r="D176" s="42"/>
      <c r="E176" s="42"/>
      <c r="F176" s="43"/>
      <c r="G176" s="43"/>
      <c r="H176" s="43"/>
      <c r="I176" s="43"/>
      <c r="J176" s="440"/>
      <c r="K176" s="441"/>
      <c r="L176" s="442"/>
      <c r="M176" s="440"/>
      <c r="N176" s="441"/>
      <c r="O176" s="441"/>
      <c r="P176" s="441"/>
      <c r="Q176" s="440"/>
      <c r="R176" s="441"/>
      <c r="S176" s="441"/>
      <c r="T176" s="442"/>
      <c r="U176" s="84"/>
      <c r="V176" s="443"/>
      <c r="W176" s="444"/>
      <c r="X176" s="444"/>
      <c r="Y176" s="444"/>
    </row>
    <row r="177" spans="2:25" s="36" customFormat="1" ht="13.5" customHeight="1" x14ac:dyDescent="0.2">
      <c r="B177" s="42">
        <v>6</v>
      </c>
      <c r="C177" s="42"/>
      <c r="D177" s="42"/>
      <c r="E177" s="42"/>
      <c r="F177" s="45"/>
      <c r="G177" s="45"/>
      <c r="H177" s="45"/>
      <c r="I177" s="45"/>
      <c r="J177" s="446"/>
      <c r="K177" s="447"/>
      <c r="L177" s="448"/>
      <c r="M177" s="446"/>
      <c r="N177" s="447"/>
      <c r="O177" s="447"/>
      <c r="P177" s="447"/>
      <c r="Q177" s="446"/>
      <c r="R177" s="447"/>
      <c r="S177" s="447"/>
      <c r="T177" s="448"/>
      <c r="U177" s="82"/>
      <c r="V177" s="445"/>
      <c r="W177" s="450"/>
      <c r="X177" s="450"/>
      <c r="Y177" s="450"/>
    </row>
    <row r="178" spans="2:25" s="36" customFormat="1" ht="13.5" customHeight="1" x14ac:dyDescent="0.2">
      <c r="B178" s="37" t="s">
        <v>28</v>
      </c>
      <c r="C178" s="37"/>
      <c r="D178" s="37"/>
      <c r="E178" s="37"/>
      <c r="F178" s="45"/>
      <c r="G178" s="45"/>
      <c r="H178" s="45"/>
      <c r="I178" s="45"/>
      <c r="J178" s="446"/>
      <c r="K178" s="447"/>
      <c r="L178" s="448"/>
      <c r="M178" s="446"/>
      <c r="N178" s="447"/>
      <c r="O178" s="447"/>
      <c r="P178" s="447"/>
      <c r="Q178" s="446"/>
      <c r="R178" s="447"/>
      <c r="S178" s="447"/>
      <c r="T178" s="448"/>
      <c r="U178" s="82"/>
      <c r="V178" s="445"/>
      <c r="W178" s="450"/>
      <c r="X178" s="450"/>
      <c r="Y178" s="450"/>
    </row>
    <row r="179" spans="2:25" s="36" customFormat="1" ht="13.5" customHeight="1" x14ac:dyDescent="0.2"/>
    <row r="180" spans="2:25" s="36" customFormat="1" ht="13.5" customHeight="1" x14ac:dyDescent="0.2">
      <c r="B180" s="36" t="s">
        <v>49</v>
      </c>
    </row>
    <row r="181" spans="2:25" s="36" customFormat="1" ht="13.5" customHeight="1" x14ac:dyDescent="0.2">
      <c r="B181" s="36" t="s">
        <v>50</v>
      </c>
    </row>
    <row r="196" spans="7:7" x14ac:dyDescent="0.25">
      <c r="G196" s="88"/>
    </row>
  </sheetData>
  <mergeCells count="495">
    <mergeCell ref="B138:G143"/>
    <mergeCell ref="B144:G149"/>
    <mergeCell ref="H138:P138"/>
    <mergeCell ref="H139:P139"/>
    <mergeCell ref="H140:P140"/>
    <mergeCell ref="H141:P141"/>
    <mergeCell ref="H142:P142"/>
    <mergeCell ref="H143:P143"/>
    <mergeCell ref="H144:P144"/>
    <mergeCell ref="H145:P145"/>
    <mergeCell ref="H146:P146"/>
    <mergeCell ref="H147:P147"/>
    <mergeCell ref="H148:P148"/>
    <mergeCell ref="H149:P149"/>
    <mergeCell ref="Z113:Z114"/>
    <mergeCell ref="E114:E116"/>
    <mergeCell ref="H115:H116"/>
    <mergeCell ref="L115:M116"/>
    <mergeCell ref="N115:P116"/>
    <mergeCell ref="Q115:S116"/>
    <mergeCell ref="T115:V116"/>
    <mergeCell ref="W115:Y116"/>
    <mergeCell ref="Z115:Z116"/>
    <mergeCell ref="B113:C114"/>
    <mergeCell ref="F113:G116"/>
    <mergeCell ref="H113:H114"/>
    <mergeCell ref="I113:K114"/>
    <mergeCell ref="L113:M114"/>
    <mergeCell ref="N113:P114"/>
    <mergeCell ref="Q113:S114"/>
    <mergeCell ref="T113:V114"/>
    <mergeCell ref="W113:Y114"/>
    <mergeCell ref="Z109:Z110"/>
    <mergeCell ref="E110:E112"/>
    <mergeCell ref="J110:K110"/>
    <mergeCell ref="H111:H112"/>
    <mergeCell ref="J111:K111"/>
    <mergeCell ref="L111:M112"/>
    <mergeCell ref="N111:N112"/>
    <mergeCell ref="Q111:Q112"/>
    <mergeCell ref="T111:T112"/>
    <mergeCell ref="W111:W112"/>
    <mergeCell ref="J112:K112"/>
    <mergeCell ref="B109:C110"/>
    <mergeCell ref="F109:G112"/>
    <mergeCell ref="H109:H110"/>
    <mergeCell ref="J109:K109"/>
    <mergeCell ref="L109:M110"/>
    <mergeCell ref="N109:N110"/>
    <mergeCell ref="Q109:Q110"/>
    <mergeCell ref="T109:T110"/>
    <mergeCell ref="W109:W110"/>
    <mergeCell ref="B112:C112"/>
    <mergeCell ref="B106:K106"/>
    <mergeCell ref="L106:M108"/>
    <mergeCell ref="N106:P107"/>
    <mergeCell ref="Q106:S107"/>
    <mergeCell ref="T106:V107"/>
    <mergeCell ref="W106:Y107"/>
    <mergeCell ref="Z106:Z108"/>
    <mergeCell ref="B107:C108"/>
    <mergeCell ref="D107:E108"/>
    <mergeCell ref="F107:G108"/>
    <mergeCell ref="H107:H108"/>
    <mergeCell ref="I107:K108"/>
    <mergeCell ref="Z100:Z101"/>
    <mergeCell ref="E101:E103"/>
    <mergeCell ref="H102:H103"/>
    <mergeCell ref="L102:M103"/>
    <mergeCell ref="N102:P103"/>
    <mergeCell ref="Q102:S103"/>
    <mergeCell ref="T102:V103"/>
    <mergeCell ref="W102:Y103"/>
    <mergeCell ref="Z102:Z103"/>
    <mergeCell ref="W98:W99"/>
    <mergeCell ref="B99:C99"/>
    <mergeCell ref="J99:K99"/>
    <mergeCell ref="B100:C101"/>
    <mergeCell ref="F100:G103"/>
    <mergeCell ref="H100:H101"/>
    <mergeCell ref="I100:K101"/>
    <mergeCell ref="L100:M101"/>
    <mergeCell ref="N100:P101"/>
    <mergeCell ref="Q100:S101"/>
    <mergeCell ref="T100:V101"/>
    <mergeCell ref="W100:Y101"/>
    <mergeCell ref="Z63:Z64"/>
    <mergeCell ref="T61:V62"/>
    <mergeCell ref="W61:Y62"/>
    <mergeCell ref="Z61:Z62"/>
    <mergeCell ref="E62:E64"/>
    <mergeCell ref="H63:H64"/>
    <mergeCell ref="L63:M64"/>
    <mergeCell ref="N63:P64"/>
    <mergeCell ref="Q63:S64"/>
    <mergeCell ref="T63:V64"/>
    <mergeCell ref="W63:Y64"/>
    <mergeCell ref="J60:K60"/>
    <mergeCell ref="T59:T60"/>
    <mergeCell ref="B61:C62"/>
    <mergeCell ref="F61:G64"/>
    <mergeCell ref="H61:H62"/>
    <mergeCell ref="I61:K62"/>
    <mergeCell ref="L61:M62"/>
    <mergeCell ref="N61:P62"/>
    <mergeCell ref="Q61:S62"/>
    <mergeCell ref="H59:H60"/>
    <mergeCell ref="J59:K59"/>
    <mergeCell ref="L59:M60"/>
    <mergeCell ref="N59:N60"/>
    <mergeCell ref="Q59:Q60"/>
    <mergeCell ref="N46:N47"/>
    <mergeCell ref="Q46:Q47"/>
    <mergeCell ref="I48:K49"/>
    <mergeCell ref="Z57:Z58"/>
    <mergeCell ref="D55:E56"/>
    <mergeCell ref="F55:G56"/>
    <mergeCell ref="H55:H56"/>
    <mergeCell ref="I55:K56"/>
    <mergeCell ref="T54:V55"/>
    <mergeCell ref="W54:Y55"/>
    <mergeCell ref="Z54:Z56"/>
    <mergeCell ref="J57:K57"/>
    <mergeCell ref="E58:E60"/>
    <mergeCell ref="J58:K58"/>
    <mergeCell ref="L54:M56"/>
    <mergeCell ref="N54:P55"/>
    <mergeCell ref="Q54:S55"/>
    <mergeCell ref="L57:M58"/>
    <mergeCell ref="N57:N58"/>
    <mergeCell ref="Q57:Q58"/>
    <mergeCell ref="B54:K54"/>
    <mergeCell ref="B55:C56"/>
    <mergeCell ref="W59:W60"/>
    <mergeCell ref="B60:C60"/>
    <mergeCell ref="N44:N45"/>
    <mergeCell ref="Q44:Q45"/>
    <mergeCell ref="T44:T45"/>
    <mergeCell ref="T48:V49"/>
    <mergeCell ref="T50:V51"/>
    <mergeCell ref="W48:Y49"/>
    <mergeCell ref="W50:Y51"/>
    <mergeCell ref="Z48:Z49"/>
    <mergeCell ref="B37:B39"/>
    <mergeCell ref="B40:Z40"/>
    <mergeCell ref="B41:K41"/>
    <mergeCell ref="Z50:Z51"/>
    <mergeCell ref="N48:P49"/>
    <mergeCell ref="N50:P51"/>
    <mergeCell ref="Q48:S49"/>
    <mergeCell ref="Q50:S51"/>
    <mergeCell ref="T46:T47"/>
    <mergeCell ref="W44:W45"/>
    <mergeCell ref="W46:W47"/>
    <mergeCell ref="J44:K44"/>
    <mergeCell ref="J45:K45"/>
    <mergeCell ref="J46:K46"/>
    <mergeCell ref="J47:K47"/>
    <mergeCell ref="L46:M47"/>
    <mergeCell ref="E45:E47"/>
    <mergeCell ref="E49:E51"/>
    <mergeCell ref="F44:G47"/>
    <mergeCell ref="F48:G51"/>
    <mergeCell ref="H44:H45"/>
    <mergeCell ref="H46:H47"/>
    <mergeCell ref="H48:H49"/>
    <mergeCell ref="H50:H51"/>
    <mergeCell ref="B47:C47"/>
    <mergeCell ref="B48:C49"/>
    <mergeCell ref="B44:C45"/>
    <mergeCell ref="J173:L173"/>
    <mergeCell ref="M173:P173"/>
    <mergeCell ref="Q173:T173"/>
    <mergeCell ref="V173:Y173"/>
    <mergeCell ref="J174:L174"/>
    <mergeCell ref="M174:P174"/>
    <mergeCell ref="Q174:T174"/>
    <mergeCell ref="V174:Y174"/>
    <mergeCell ref="L48:M49"/>
    <mergeCell ref="L50:M51"/>
    <mergeCell ref="T57:T58"/>
    <mergeCell ref="W57:W58"/>
    <mergeCell ref="I94:K95"/>
    <mergeCell ref="J96:K96"/>
    <mergeCell ref="L96:M97"/>
    <mergeCell ref="N96:N97"/>
    <mergeCell ref="Q96:Q97"/>
    <mergeCell ref="T96:T97"/>
    <mergeCell ref="W96:W97"/>
    <mergeCell ref="J97:K97"/>
    <mergeCell ref="J98:K98"/>
    <mergeCell ref="L98:M99"/>
    <mergeCell ref="N98:N99"/>
    <mergeCell ref="Q98:Q99"/>
    <mergeCell ref="B167:Z167"/>
    <mergeCell ref="J171:L171"/>
    <mergeCell ref="M171:P171"/>
    <mergeCell ref="Q171:T171"/>
    <mergeCell ref="V171:Y171"/>
    <mergeCell ref="J172:L172"/>
    <mergeCell ref="M172:P172"/>
    <mergeCell ref="B57:C58"/>
    <mergeCell ref="F57:G60"/>
    <mergeCell ref="H57:H58"/>
    <mergeCell ref="Q172:T172"/>
    <mergeCell ref="V172:Y172"/>
    <mergeCell ref="B162:Z162"/>
    <mergeCell ref="B163:B166"/>
    <mergeCell ref="G163:Z163"/>
    <mergeCell ref="G164:Z164"/>
    <mergeCell ref="F165:F166"/>
    <mergeCell ref="G165:Z166"/>
    <mergeCell ref="B160:G160"/>
    <mergeCell ref="I160:P160"/>
    <mergeCell ref="Q160:Z160"/>
    <mergeCell ref="B161:G161"/>
    <mergeCell ref="I161:P161"/>
    <mergeCell ref="Q161:Z161"/>
    <mergeCell ref="J178:L178"/>
    <mergeCell ref="M178:P178"/>
    <mergeCell ref="Q178:T178"/>
    <mergeCell ref="V178:Y178"/>
    <mergeCell ref="J175:L175"/>
    <mergeCell ref="M175:P175"/>
    <mergeCell ref="Q175:T175"/>
    <mergeCell ref="V175:Y175"/>
    <mergeCell ref="J176:L176"/>
    <mergeCell ref="M176:P176"/>
    <mergeCell ref="Q176:T176"/>
    <mergeCell ref="V176:Y176"/>
    <mergeCell ref="J177:L177"/>
    <mergeCell ref="M177:P177"/>
    <mergeCell ref="Q177:T177"/>
    <mergeCell ref="V177:Y177"/>
    <mergeCell ref="B158:G158"/>
    <mergeCell ref="I158:P158"/>
    <mergeCell ref="Q158:Z158"/>
    <mergeCell ref="B159:G159"/>
    <mergeCell ref="I159:P159"/>
    <mergeCell ref="Q159:Z159"/>
    <mergeCell ref="B155:Z155"/>
    <mergeCell ref="B156:G156"/>
    <mergeCell ref="I156:P156"/>
    <mergeCell ref="Q156:Z156"/>
    <mergeCell ref="B157:G157"/>
    <mergeCell ref="I157:P157"/>
    <mergeCell ref="Q157:Z157"/>
    <mergeCell ref="I154:P154"/>
    <mergeCell ref="Q154:V154"/>
    <mergeCell ref="W154:Z154"/>
    <mergeCell ref="H135:P135"/>
    <mergeCell ref="Q135:V135"/>
    <mergeCell ref="W135:Z135"/>
    <mergeCell ref="H136:P136"/>
    <mergeCell ref="Q136:V136"/>
    <mergeCell ref="W136:Z136"/>
    <mergeCell ref="H150:P150"/>
    <mergeCell ref="H151:P151"/>
    <mergeCell ref="B132:G137"/>
    <mergeCell ref="H132:P132"/>
    <mergeCell ref="Q132:V132"/>
    <mergeCell ref="W132:Z132"/>
    <mergeCell ref="H133:P133"/>
    <mergeCell ref="Q133:V133"/>
    <mergeCell ref="W133:Z133"/>
    <mergeCell ref="H134:P134"/>
    <mergeCell ref="Q134:V134"/>
    <mergeCell ref="W134:Z134"/>
    <mergeCell ref="H137:P137"/>
    <mergeCell ref="Q137:V137"/>
    <mergeCell ref="W137:Z137"/>
    <mergeCell ref="B126:G131"/>
    <mergeCell ref="H126:P126"/>
    <mergeCell ref="Q126:V126"/>
    <mergeCell ref="W126:Z126"/>
    <mergeCell ref="H127:P127"/>
    <mergeCell ref="Q127:V127"/>
    <mergeCell ref="W127:Z127"/>
    <mergeCell ref="H130:P130"/>
    <mergeCell ref="Q130:V130"/>
    <mergeCell ref="W130:Z130"/>
    <mergeCell ref="H131:P131"/>
    <mergeCell ref="Q131:V131"/>
    <mergeCell ref="W131:Z131"/>
    <mergeCell ref="H128:P128"/>
    <mergeCell ref="Q128:V128"/>
    <mergeCell ref="W128:Z128"/>
    <mergeCell ref="H129:P129"/>
    <mergeCell ref="Q129:V129"/>
    <mergeCell ref="W129:Z129"/>
    <mergeCell ref="H123:P123"/>
    <mergeCell ref="Q123:V123"/>
    <mergeCell ref="W123:Z123"/>
    <mergeCell ref="H124:P124"/>
    <mergeCell ref="Q124:V124"/>
    <mergeCell ref="W124:Z124"/>
    <mergeCell ref="B120:G125"/>
    <mergeCell ref="H120:P120"/>
    <mergeCell ref="Q120:V120"/>
    <mergeCell ref="W120:Z120"/>
    <mergeCell ref="H121:P121"/>
    <mergeCell ref="Q121:V121"/>
    <mergeCell ref="W121:Z121"/>
    <mergeCell ref="H122:P122"/>
    <mergeCell ref="Q122:V122"/>
    <mergeCell ref="W122:Z122"/>
    <mergeCell ref="H125:P125"/>
    <mergeCell ref="Q125:V125"/>
    <mergeCell ref="W125:Z125"/>
    <mergeCell ref="B117:Z117"/>
    <mergeCell ref="B118:Z118"/>
    <mergeCell ref="B119:G119"/>
    <mergeCell ref="H119:P119"/>
    <mergeCell ref="Q119:V119"/>
    <mergeCell ref="W119:Z119"/>
    <mergeCell ref="B93:K93"/>
    <mergeCell ref="L93:M95"/>
    <mergeCell ref="N93:P94"/>
    <mergeCell ref="Q93:S94"/>
    <mergeCell ref="T93:V94"/>
    <mergeCell ref="W93:Y94"/>
    <mergeCell ref="Z93:Z95"/>
    <mergeCell ref="B94:C95"/>
    <mergeCell ref="D94:E95"/>
    <mergeCell ref="F94:G95"/>
    <mergeCell ref="H94:H95"/>
    <mergeCell ref="B96:C97"/>
    <mergeCell ref="F96:G99"/>
    <mergeCell ref="H96:H97"/>
    <mergeCell ref="Z96:Z97"/>
    <mergeCell ref="E97:E99"/>
    <mergeCell ref="H98:H99"/>
    <mergeCell ref="T98:T99"/>
    <mergeCell ref="B87:C88"/>
    <mergeCell ref="F87:G90"/>
    <mergeCell ref="H87:H88"/>
    <mergeCell ref="I87:K88"/>
    <mergeCell ref="L87:M88"/>
    <mergeCell ref="N87:P88"/>
    <mergeCell ref="Q87:S88"/>
    <mergeCell ref="T87:V88"/>
    <mergeCell ref="W87:Y88"/>
    <mergeCell ref="J83:K83"/>
    <mergeCell ref="N83:N84"/>
    <mergeCell ref="Q83:Q84"/>
    <mergeCell ref="T83:T84"/>
    <mergeCell ref="W83:W84"/>
    <mergeCell ref="J84:K84"/>
    <mergeCell ref="Z83:Z84"/>
    <mergeCell ref="B83:C84"/>
    <mergeCell ref="F83:G86"/>
    <mergeCell ref="H83:H84"/>
    <mergeCell ref="E84:E86"/>
    <mergeCell ref="H85:H86"/>
    <mergeCell ref="N85:N86"/>
    <mergeCell ref="Q85:Q86"/>
    <mergeCell ref="T85:T86"/>
    <mergeCell ref="W85:W86"/>
    <mergeCell ref="B86:C86"/>
    <mergeCell ref="J86:K86"/>
    <mergeCell ref="L85:M86"/>
    <mergeCell ref="J85:K85"/>
    <mergeCell ref="L83:M84"/>
    <mergeCell ref="Z74:Z75"/>
    <mergeCell ref="L76:M77"/>
    <mergeCell ref="N76:P77"/>
    <mergeCell ref="Q76:S77"/>
    <mergeCell ref="T76:V77"/>
    <mergeCell ref="W76:Y77"/>
    <mergeCell ref="Z76:Z77"/>
    <mergeCell ref="B80:K80"/>
    <mergeCell ref="L80:M82"/>
    <mergeCell ref="N80:P81"/>
    <mergeCell ref="Q80:S81"/>
    <mergeCell ref="T80:V81"/>
    <mergeCell ref="W80:Y81"/>
    <mergeCell ref="B81:C82"/>
    <mergeCell ref="D81:E82"/>
    <mergeCell ref="F81:G82"/>
    <mergeCell ref="H81:H82"/>
    <mergeCell ref="Z80:Z82"/>
    <mergeCell ref="I81:K82"/>
    <mergeCell ref="L72:M73"/>
    <mergeCell ref="Q72:Q73"/>
    <mergeCell ref="T72:T73"/>
    <mergeCell ref="W72:W73"/>
    <mergeCell ref="B73:C73"/>
    <mergeCell ref="J73:K73"/>
    <mergeCell ref="B74:C75"/>
    <mergeCell ref="F74:G77"/>
    <mergeCell ref="H74:H75"/>
    <mergeCell ref="I74:K75"/>
    <mergeCell ref="E75:E77"/>
    <mergeCell ref="H76:H77"/>
    <mergeCell ref="L74:M75"/>
    <mergeCell ref="N74:P75"/>
    <mergeCell ref="Q74:S75"/>
    <mergeCell ref="T74:V75"/>
    <mergeCell ref="W74:Y75"/>
    <mergeCell ref="B52:Z52"/>
    <mergeCell ref="B53:Z53"/>
    <mergeCell ref="N67:P68"/>
    <mergeCell ref="Z44:Z45"/>
    <mergeCell ref="W41:Y42"/>
    <mergeCell ref="L44:M45"/>
    <mergeCell ref="B70:C71"/>
    <mergeCell ref="F70:G73"/>
    <mergeCell ref="H70:H71"/>
    <mergeCell ref="J70:K70"/>
    <mergeCell ref="L70:M71"/>
    <mergeCell ref="N70:N71"/>
    <mergeCell ref="Q70:Q71"/>
    <mergeCell ref="T70:T71"/>
    <mergeCell ref="W70:W71"/>
    <mergeCell ref="Z70:Z71"/>
    <mergeCell ref="E71:E73"/>
    <mergeCell ref="H72:H73"/>
    <mergeCell ref="J72:K72"/>
    <mergeCell ref="N72:N73"/>
    <mergeCell ref="Q67:S68"/>
    <mergeCell ref="T67:V68"/>
    <mergeCell ref="W67:Y68"/>
    <mergeCell ref="J71:K71"/>
    <mergeCell ref="N41:P42"/>
    <mergeCell ref="Q41:S42"/>
    <mergeCell ref="T41:V42"/>
    <mergeCell ref="B30:F30"/>
    <mergeCell ref="I30:K30"/>
    <mergeCell ref="L30:Z30"/>
    <mergeCell ref="B31:Z31"/>
    <mergeCell ref="B32:Z32"/>
    <mergeCell ref="B33:B35"/>
    <mergeCell ref="C33:Z35"/>
    <mergeCell ref="B42:C43"/>
    <mergeCell ref="D42:E43"/>
    <mergeCell ref="F42:G43"/>
    <mergeCell ref="H42:H43"/>
    <mergeCell ref="I42:K43"/>
    <mergeCell ref="L41:M43"/>
    <mergeCell ref="C37:Z39"/>
    <mergeCell ref="Z41:Z43"/>
    <mergeCell ref="G28:Z28"/>
    <mergeCell ref="B22:Z22"/>
    <mergeCell ref="B23:F23"/>
    <mergeCell ref="G23:Z23"/>
    <mergeCell ref="B24:F24"/>
    <mergeCell ref="G24:Z24"/>
    <mergeCell ref="B25:F25"/>
    <mergeCell ref="G25:Z25"/>
    <mergeCell ref="B36:Z36"/>
    <mergeCell ref="B1:Z1"/>
    <mergeCell ref="B2:Z2"/>
    <mergeCell ref="B3:Z3"/>
    <mergeCell ref="B13:B16"/>
    <mergeCell ref="F13:Z16"/>
    <mergeCell ref="B17:B18"/>
    <mergeCell ref="F17:Z18"/>
    <mergeCell ref="F19:Z19"/>
    <mergeCell ref="B20:B21"/>
    <mergeCell ref="F20:I21"/>
    <mergeCell ref="J20:P21"/>
    <mergeCell ref="Q20:Z21"/>
    <mergeCell ref="AB3:AC5"/>
    <mergeCell ref="AD3:AE5"/>
    <mergeCell ref="B4:Z4"/>
    <mergeCell ref="B5:Z5"/>
    <mergeCell ref="B67:K67"/>
    <mergeCell ref="L67:M69"/>
    <mergeCell ref="Z67:Z69"/>
    <mergeCell ref="B68:C69"/>
    <mergeCell ref="D68:E69"/>
    <mergeCell ref="F68:G69"/>
    <mergeCell ref="H68:H69"/>
    <mergeCell ref="I68:K69"/>
    <mergeCell ref="B6:Z6"/>
    <mergeCell ref="B7:Z7"/>
    <mergeCell ref="B8:Z8"/>
    <mergeCell ref="B9:Z9"/>
    <mergeCell ref="B10:B12"/>
    <mergeCell ref="F10:Z12"/>
    <mergeCell ref="B26:F26"/>
    <mergeCell ref="J26:K26"/>
    <mergeCell ref="L26:N26"/>
    <mergeCell ref="P26:S26"/>
    <mergeCell ref="B27:Z27"/>
    <mergeCell ref="B28:F28"/>
    <mergeCell ref="Z87:Z88"/>
    <mergeCell ref="E88:E90"/>
    <mergeCell ref="H89:H90"/>
    <mergeCell ref="L89:M90"/>
    <mergeCell ref="N89:P90"/>
    <mergeCell ref="Q89:S90"/>
    <mergeCell ref="T89:V90"/>
    <mergeCell ref="W89:Y90"/>
    <mergeCell ref="Z89:Z90"/>
  </mergeCells>
  <pageMargins left="0.7" right="0.7" top="0.75" bottom="0.75" header="0.3" footer="0.3"/>
  <pageSetup scale="39"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1"/>
  <sheetViews>
    <sheetView workbookViewId="0">
      <selection activeCell="D11" sqref="D11:E16"/>
    </sheetView>
  </sheetViews>
  <sheetFormatPr baseColWidth="10" defaultRowHeight="15" x14ac:dyDescent="0.25"/>
  <cols>
    <col min="3" max="3" width="1.42578125" customWidth="1"/>
    <col min="5" max="5" width="9.85546875" customWidth="1"/>
    <col min="7" max="7" width="14.7109375" customWidth="1"/>
    <col min="9" max="9" width="13.7109375" customWidth="1"/>
    <col min="10" max="10" width="12.85546875" customWidth="1"/>
  </cols>
  <sheetData>
    <row r="2" spans="1:13" ht="21" x14ac:dyDescent="0.35">
      <c r="C2" s="519" t="s">
        <v>98</v>
      </c>
      <c r="D2" s="519"/>
      <c r="E2" s="519"/>
      <c r="F2" s="519"/>
      <c r="G2" s="519"/>
      <c r="H2" s="519"/>
      <c r="I2" s="519"/>
      <c r="J2" s="519"/>
      <c r="K2" s="519"/>
    </row>
    <row r="3" spans="1:13" x14ac:dyDescent="0.25">
      <c r="C3" s="520" t="s">
        <v>99</v>
      </c>
      <c r="D3" s="520"/>
      <c r="E3" s="520"/>
      <c r="F3" s="520"/>
      <c r="G3" s="520"/>
      <c r="H3" s="520"/>
      <c r="I3" s="520"/>
      <c r="J3" s="520"/>
      <c r="K3" s="520"/>
    </row>
    <row r="4" spans="1:13" x14ac:dyDescent="0.25">
      <c r="C4" s="520" t="s">
        <v>100</v>
      </c>
      <c r="D4" s="520"/>
      <c r="E4" s="520"/>
      <c r="F4" s="520"/>
      <c r="G4" s="520"/>
      <c r="H4" s="520"/>
      <c r="I4" s="520"/>
      <c r="J4" s="520"/>
      <c r="K4" s="520"/>
    </row>
    <row r="10" spans="1:13" x14ac:dyDescent="0.25">
      <c r="A10" s="517" t="s">
        <v>101</v>
      </c>
      <c r="B10" s="521"/>
      <c r="C10" s="518"/>
      <c r="D10" s="517" t="s">
        <v>102</v>
      </c>
      <c r="E10" s="518"/>
      <c r="F10" s="517" t="s">
        <v>103</v>
      </c>
      <c r="G10" s="518"/>
      <c r="H10" s="100" t="s">
        <v>104</v>
      </c>
      <c r="I10" s="517" t="s">
        <v>105</v>
      </c>
      <c r="J10" s="518"/>
      <c r="K10" s="100" t="s">
        <v>104</v>
      </c>
      <c r="L10" s="101" t="s">
        <v>106</v>
      </c>
      <c r="M10" s="100" t="s">
        <v>107</v>
      </c>
    </row>
    <row r="11" spans="1:13" ht="15" customHeight="1" x14ac:dyDescent="0.25">
      <c r="A11" s="525" t="s">
        <v>55</v>
      </c>
      <c r="B11" s="525"/>
      <c r="C11" s="525"/>
      <c r="D11" s="525" t="s">
        <v>55</v>
      </c>
      <c r="E11" s="525"/>
      <c r="F11" s="525" t="s">
        <v>108</v>
      </c>
      <c r="G11" s="525"/>
      <c r="H11" s="526">
        <v>0.54</v>
      </c>
      <c r="I11" s="508" t="s">
        <v>258</v>
      </c>
      <c r="J11" s="523"/>
      <c r="K11" s="522">
        <v>0.09</v>
      </c>
      <c r="L11" s="496" t="s">
        <v>111</v>
      </c>
      <c r="M11" s="496" t="s">
        <v>69</v>
      </c>
    </row>
    <row r="12" spans="1:13" ht="19.5" customHeight="1" x14ac:dyDescent="0.25">
      <c r="A12" s="525"/>
      <c r="B12" s="525"/>
      <c r="C12" s="525"/>
      <c r="D12" s="525"/>
      <c r="E12" s="525"/>
      <c r="F12" s="525"/>
      <c r="G12" s="525"/>
      <c r="H12" s="526"/>
      <c r="I12" s="510"/>
      <c r="J12" s="524"/>
      <c r="K12" s="522"/>
      <c r="L12" s="497"/>
      <c r="M12" s="497"/>
    </row>
    <row r="13" spans="1:13" ht="35.25" customHeight="1" x14ac:dyDescent="0.25">
      <c r="A13" s="525"/>
      <c r="B13" s="525"/>
      <c r="C13" s="525"/>
      <c r="D13" s="525"/>
      <c r="E13" s="525"/>
      <c r="F13" s="525"/>
      <c r="G13" s="525"/>
      <c r="H13" s="526"/>
      <c r="I13" s="527" t="s">
        <v>259</v>
      </c>
      <c r="J13" s="528"/>
      <c r="K13" s="161">
        <v>1</v>
      </c>
      <c r="L13" s="497"/>
      <c r="M13" s="497"/>
    </row>
    <row r="14" spans="1:13" ht="35.25" customHeight="1" x14ac:dyDescent="0.25">
      <c r="A14" s="525"/>
      <c r="B14" s="525"/>
      <c r="C14" s="525"/>
      <c r="D14" s="525"/>
      <c r="E14" s="525"/>
      <c r="F14" s="525"/>
      <c r="G14" s="525"/>
      <c r="H14" s="526"/>
      <c r="I14" s="527" t="s">
        <v>260</v>
      </c>
      <c r="J14" s="528"/>
      <c r="K14" s="161">
        <v>0.5</v>
      </c>
      <c r="L14" s="497"/>
      <c r="M14" s="497"/>
    </row>
    <row r="15" spans="1:13" ht="37.5" customHeight="1" x14ac:dyDescent="0.25">
      <c r="A15" s="525"/>
      <c r="B15" s="525"/>
      <c r="C15" s="525"/>
      <c r="D15" s="525"/>
      <c r="E15" s="525"/>
      <c r="F15" s="525"/>
      <c r="G15" s="525"/>
      <c r="H15" s="526"/>
      <c r="I15" s="529" t="s">
        <v>275</v>
      </c>
      <c r="J15" s="530"/>
      <c r="K15" s="161">
        <v>0.5</v>
      </c>
      <c r="L15" s="497"/>
      <c r="M15" s="497"/>
    </row>
    <row r="16" spans="1:13" ht="54.75" customHeight="1" x14ac:dyDescent="0.25">
      <c r="A16" s="525"/>
      <c r="B16" s="525"/>
      <c r="C16" s="525"/>
      <c r="D16" s="525"/>
      <c r="E16" s="525"/>
      <c r="F16" s="525"/>
      <c r="G16" s="525"/>
      <c r="H16" s="526"/>
      <c r="I16" s="529" t="s">
        <v>276</v>
      </c>
      <c r="J16" s="530"/>
      <c r="K16" s="161">
        <v>0.6</v>
      </c>
      <c r="L16" s="498"/>
      <c r="M16" s="498"/>
    </row>
    <row r="17" spans="1:13" ht="15" customHeight="1" x14ac:dyDescent="0.25">
      <c r="A17" s="499" t="s">
        <v>161</v>
      </c>
      <c r="B17" s="500"/>
      <c r="C17" s="501"/>
      <c r="D17" s="499" t="s">
        <v>161</v>
      </c>
      <c r="E17" s="501"/>
      <c r="F17" s="499" t="s">
        <v>108</v>
      </c>
      <c r="G17" s="501"/>
      <c r="H17" s="512">
        <v>0.57999999999999996</v>
      </c>
      <c r="I17" s="515" t="s">
        <v>254</v>
      </c>
      <c r="J17" s="516"/>
      <c r="K17" s="531">
        <v>0.5</v>
      </c>
      <c r="L17" s="496" t="s">
        <v>162</v>
      </c>
      <c r="M17" s="496" t="s">
        <v>279</v>
      </c>
    </row>
    <row r="18" spans="1:13" x14ac:dyDescent="0.25">
      <c r="A18" s="502"/>
      <c r="B18" s="503"/>
      <c r="C18" s="504"/>
      <c r="D18" s="502"/>
      <c r="E18" s="504"/>
      <c r="F18" s="502"/>
      <c r="G18" s="504"/>
      <c r="H18" s="513"/>
      <c r="I18" s="510"/>
      <c r="J18" s="511"/>
      <c r="K18" s="531"/>
      <c r="L18" s="497"/>
      <c r="M18" s="497"/>
    </row>
    <row r="19" spans="1:13" ht="15" customHeight="1" x14ac:dyDescent="0.25">
      <c r="A19" s="502"/>
      <c r="B19" s="503"/>
      <c r="C19" s="504"/>
      <c r="D19" s="502"/>
      <c r="E19" s="504"/>
      <c r="F19" s="502"/>
      <c r="G19" s="504"/>
      <c r="H19" s="513"/>
      <c r="I19" s="508" t="s">
        <v>255</v>
      </c>
      <c r="J19" s="509"/>
      <c r="K19" s="531">
        <v>1</v>
      </c>
      <c r="L19" s="497"/>
      <c r="M19" s="497"/>
    </row>
    <row r="20" spans="1:13" x14ac:dyDescent="0.25">
      <c r="A20" s="502"/>
      <c r="B20" s="503"/>
      <c r="C20" s="504"/>
      <c r="D20" s="502"/>
      <c r="E20" s="504"/>
      <c r="F20" s="502"/>
      <c r="G20" s="504"/>
      <c r="H20" s="513"/>
      <c r="I20" s="510"/>
      <c r="J20" s="511"/>
      <c r="K20" s="531"/>
      <c r="L20" s="497"/>
      <c r="M20" s="497"/>
    </row>
    <row r="21" spans="1:13" ht="15" customHeight="1" x14ac:dyDescent="0.25">
      <c r="A21" s="502"/>
      <c r="B21" s="503"/>
      <c r="C21" s="504"/>
      <c r="D21" s="502"/>
      <c r="E21" s="504"/>
      <c r="F21" s="502"/>
      <c r="G21" s="504"/>
      <c r="H21" s="513"/>
      <c r="I21" s="508" t="s">
        <v>256</v>
      </c>
      <c r="J21" s="509"/>
      <c r="K21" s="531">
        <v>1</v>
      </c>
      <c r="L21" s="497"/>
      <c r="M21" s="497"/>
    </row>
    <row r="22" spans="1:13" x14ac:dyDescent="0.25">
      <c r="A22" s="502"/>
      <c r="B22" s="503"/>
      <c r="C22" s="504"/>
      <c r="D22" s="502"/>
      <c r="E22" s="504"/>
      <c r="F22" s="502"/>
      <c r="G22" s="504"/>
      <c r="H22" s="513"/>
      <c r="I22" s="510"/>
      <c r="J22" s="511"/>
      <c r="K22" s="531"/>
      <c r="L22" s="497"/>
      <c r="M22" s="497"/>
    </row>
    <row r="23" spans="1:13" x14ac:dyDescent="0.25">
      <c r="A23" s="502"/>
      <c r="B23" s="503"/>
      <c r="C23" s="504"/>
      <c r="D23" s="502"/>
      <c r="E23" s="504"/>
      <c r="F23" s="502"/>
      <c r="G23" s="504"/>
      <c r="H23" s="513"/>
      <c r="I23" s="508" t="s">
        <v>257</v>
      </c>
      <c r="J23" s="509"/>
      <c r="K23" s="531">
        <v>0.5</v>
      </c>
      <c r="L23" s="497"/>
      <c r="M23" s="497"/>
    </row>
    <row r="24" spans="1:13" x14ac:dyDescent="0.25">
      <c r="A24" s="502"/>
      <c r="B24" s="503"/>
      <c r="C24" s="504"/>
      <c r="D24" s="502"/>
      <c r="E24" s="504"/>
      <c r="F24" s="502"/>
      <c r="G24" s="504"/>
      <c r="H24" s="513"/>
      <c r="I24" s="510"/>
      <c r="J24" s="511"/>
      <c r="K24" s="531"/>
      <c r="L24" s="497"/>
      <c r="M24" s="497"/>
    </row>
    <row r="25" spans="1:13" x14ac:dyDescent="0.25">
      <c r="A25" s="502"/>
      <c r="B25" s="503"/>
      <c r="C25" s="504"/>
      <c r="D25" s="502"/>
      <c r="E25" s="504"/>
      <c r="F25" s="502"/>
      <c r="G25" s="504"/>
      <c r="H25" s="513"/>
      <c r="I25" s="508" t="s">
        <v>65</v>
      </c>
      <c r="J25" s="509"/>
      <c r="K25" s="531">
        <v>0.06</v>
      </c>
      <c r="L25" s="497"/>
      <c r="M25" s="497"/>
    </row>
    <row r="26" spans="1:13" ht="29.25" customHeight="1" x14ac:dyDescent="0.25">
      <c r="A26" s="505"/>
      <c r="B26" s="506"/>
      <c r="C26" s="507"/>
      <c r="D26" s="505"/>
      <c r="E26" s="507"/>
      <c r="F26" s="505"/>
      <c r="G26" s="507"/>
      <c r="H26" s="514"/>
      <c r="I26" s="510"/>
      <c r="J26" s="511"/>
      <c r="K26" s="531"/>
      <c r="L26" s="498"/>
      <c r="M26" s="498"/>
    </row>
    <row r="27" spans="1:13" x14ac:dyDescent="0.25">
      <c r="A27" s="499" t="s">
        <v>215</v>
      </c>
      <c r="B27" s="500"/>
      <c r="C27" s="501"/>
      <c r="D27" s="499" t="s">
        <v>215</v>
      </c>
      <c r="E27" s="501"/>
      <c r="F27" s="499" t="s">
        <v>108</v>
      </c>
      <c r="G27" s="501"/>
      <c r="H27" s="493">
        <v>0.02</v>
      </c>
      <c r="I27" s="499" t="s">
        <v>280</v>
      </c>
      <c r="J27" s="501"/>
      <c r="K27" s="493">
        <v>-0.06</v>
      </c>
      <c r="L27" s="496" t="s">
        <v>281</v>
      </c>
      <c r="M27" s="496" t="s">
        <v>282</v>
      </c>
    </row>
    <row r="28" spans="1:13" x14ac:dyDescent="0.25">
      <c r="A28" s="502"/>
      <c r="B28" s="503"/>
      <c r="C28" s="504"/>
      <c r="D28" s="502"/>
      <c r="E28" s="504"/>
      <c r="F28" s="502"/>
      <c r="G28" s="504"/>
      <c r="H28" s="494"/>
      <c r="I28" s="502"/>
      <c r="J28" s="504"/>
      <c r="K28" s="494"/>
      <c r="L28" s="497"/>
      <c r="M28" s="497"/>
    </row>
    <row r="29" spans="1:13" x14ac:dyDescent="0.25">
      <c r="A29" s="502"/>
      <c r="B29" s="503"/>
      <c r="C29" s="504"/>
      <c r="D29" s="502"/>
      <c r="E29" s="504"/>
      <c r="F29" s="502"/>
      <c r="G29" s="504"/>
      <c r="H29" s="494"/>
      <c r="I29" s="502"/>
      <c r="J29" s="504"/>
      <c r="K29" s="494"/>
      <c r="L29" s="497"/>
      <c r="M29" s="497"/>
    </row>
    <row r="30" spans="1:13" x14ac:dyDescent="0.25">
      <c r="A30" s="502"/>
      <c r="B30" s="503"/>
      <c r="C30" s="504"/>
      <c r="D30" s="502"/>
      <c r="E30" s="504"/>
      <c r="F30" s="502"/>
      <c r="G30" s="504"/>
      <c r="H30" s="494"/>
      <c r="I30" s="502"/>
      <c r="J30" s="504"/>
      <c r="K30" s="494"/>
      <c r="L30" s="497"/>
      <c r="M30" s="497"/>
    </row>
    <row r="31" spans="1:13" x14ac:dyDescent="0.25">
      <c r="A31" s="505"/>
      <c r="B31" s="506"/>
      <c r="C31" s="507"/>
      <c r="D31" s="505"/>
      <c r="E31" s="507"/>
      <c r="F31" s="505"/>
      <c r="G31" s="507"/>
      <c r="H31" s="495"/>
      <c r="I31" s="505"/>
      <c r="J31" s="507"/>
      <c r="K31" s="495"/>
      <c r="L31" s="498"/>
      <c r="M31" s="498"/>
    </row>
  </sheetData>
  <mergeCells count="43">
    <mergeCell ref="L17:L26"/>
    <mergeCell ref="M17:M26"/>
    <mergeCell ref="K17:K18"/>
    <mergeCell ref="K19:K20"/>
    <mergeCell ref="K21:K22"/>
    <mergeCell ref="K23:K24"/>
    <mergeCell ref="K25:K26"/>
    <mergeCell ref="C2:K2"/>
    <mergeCell ref="C3:K3"/>
    <mergeCell ref="C4:K4"/>
    <mergeCell ref="A10:C10"/>
    <mergeCell ref="K11:K12"/>
    <mergeCell ref="I11:J12"/>
    <mergeCell ref="A11:C16"/>
    <mergeCell ref="D11:E16"/>
    <mergeCell ref="F11:G16"/>
    <mergeCell ref="H11:H16"/>
    <mergeCell ref="I14:J14"/>
    <mergeCell ref="I13:J13"/>
    <mergeCell ref="I15:J15"/>
    <mergeCell ref="I16:J16"/>
    <mergeCell ref="L11:L16"/>
    <mergeCell ref="M11:M16"/>
    <mergeCell ref="D10:E10"/>
    <mergeCell ref="F10:G10"/>
    <mergeCell ref="I10:J10"/>
    <mergeCell ref="I25:J26"/>
    <mergeCell ref="A17:C26"/>
    <mergeCell ref="D17:E26"/>
    <mergeCell ref="F17:G26"/>
    <mergeCell ref="H17:H26"/>
    <mergeCell ref="I17:J18"/>
    <mergeCell ref="I19:J20"/>
    <mergeCell ref="I21:J22"/>
    <mergeCell ref="I23:J24"/>
    <mergeCell ref="K27:K31"/>
    <mergeCell ref="L27:L31"/>
    <mergeCell ref="M27:M31"/>
    <mergeCell ref="A27:C31"/>
    <mergeCell ref="D27:E31"/>
    <mergeCell ref="F27:G31"/>
    <mergeCell ref="H27:H31"/>
    <mergeCell ref="I27:J31"/>
  </mergeCells>
  <pageMargins left="0.70866141732283472" right="0.70866141732283472" top="0.74803149606299213" bottom="0.74803149606299213" header="0.31496062992125984" footer="0.31496062992125984"/>
  <pageSetup paperSize="9" scale="8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8:Z33"/>
  <sheetViews>
    <sheetView topLeftCell="A13" workbookViewId="0">
      <selection activeCell="C33" sqref="C33"/>
    </sheetView>
  </sheetViews>
  <sheetFormatPr baseColWidth="10" defaultRowHeight="15" x14ac:dyDescent="0.25"/>
  <sheetData>
    <row r="8" spans="3:26" x14ac:dyDescent="0.25">
      <c r="C8" t="s">
        <v>111</v>
      </c>
    </row>
    <row r="13" spans="3:26" x14ac:dyDescent="0.25">
      <c r="C13" s="281" t="s">
        <v>69</v>
      </c>
      <c r="D13" s="282"/>
      <c r="E13" s="282"/>
      <c r="F13" s="282"/>
      <c r="G13" s="282"/>
      <c r="H13" s="282"/>
      <c r="I13" s="282"/>
      <c r="J13" s="282"/>
      <c r="K13" s="282"/>
      <c r="L13" s="282"/>
      <c r="M13" s="282"/>
      <c r="N13" s="282"/>
      <c r="O13" s="282"/>
      <c r="P13" s="282"/>
      <c r="Q13" s="282"/>
      <c r="R13" s="282"/>
      <c r="S13" s="282"/>
      <c r="T13" s="282"/>
      <c r="U13" s="282"/>
      <c r="V13" s="282"/>
      <c r="W13" s="282"/>
      <c r="X13" s="282"/>
      <c r="Y13" s="282"/>
      <c r="Z13" s="283"/>
    </row>
    <row r="14" spans="3:26" x14ac:dyDescent="0.25">
      <c r="C14" s="284"/>
      <c r="D14" s="285"/>
      <c r="E14" s="285"/>
      <c r="F14" s="285"/>
      <c r="G14" s="285"/>
      <c r="H14" s="285"/>
      <c r="I14" s="285"/>
      <c r="J14" s="285"/>
      <c r="K14" s="285"/>
      <c r="L14" s="285"/>
      <c r="M14" s="285"/>
      <c r="N14" s="285"/>
      <c r="O14" s="285"/>
      <c r="P14" s="285"/>
      <c r="Q14" s="285"/>
      <c r="R14" s="285"/>
      <c r="S14" s="285"/>
      <c r="T14" s="285"/>
      <c r="U14" s="285"/>
      <c r="V14" s="285"/>
      <c r="W14" s="285"/>
      <c r="X14" s="285"/>
      <c r="Y14" s="285"/>
      <c r="Z14" s="286"/>
    </row>
    <row r="15" spans="3:26" x14ac:dyDescent="0.25">
      <c r="C15" s="287"/>
      <c r="D15" s="288"/>
      <c r="E15" s="288"/>
      <c r="F15" s="288"/>
      <c r="G15" s="288"/>
      <c r="H15" s="288"/>
      <c r="I15" s="288"/>
      <c r="J15" s="288"/>
      <c r="K15" s="288"/>
      <c r="L15" s="288"/>
      <c r="M15" s="288"/>
      <c r="N15" s="288"/>
      <c r="O15" s="288"/>
      <c r="P15" s="288"/>
      <c r="Q15" s="288"/>
      <c r="R15" s="288"/>
      <c r="S15" s="288"/>
      <c r="T15" s="288"/>
      <c r="U15" s="288"/>
      <c r="V15" s="288"/>
      <c r="W15" s="288"/>
      <c r="X15" s="288"/>
      <c r="Y15" s="288"/>
      <c r="Z15" s="289"/>
    </row>
    <row r="19" spans="3:26" x14ac:dyDescent="0.25">
      <c r="C19" t="s">
        <v>69</v>
      </c>
    </row>
    <row r="22" spans="3:26" x14ac:dyDescent="0.25">
      <c r="C22" s="257" t="s">
        <v>162</v>
      </c>
      <c r="D22" s="258"/>
      <c r="E22" s="258"/>
      <c r="F22" s="258"/>
      <c r="G22" s="258"/>
      <c r="H22" s="258"/>
      <c r="I22" s="258"/>
      <c r="J22" s="258"/>
      <c r="K22" s="258"/>
      <c r="L22" s="258"/>
      <c r="M22" s="258"/>
      <c r="N22" s="258"/>
      <c r="O22" s="258"/>
      <c r="P22" s="258"/>
      <c r="Q22" s="258"/>
      <c r="R22" s="258"/>
      <c r="S22" s="258"/>
      <c r="T22" s="258"/>
      <c r="U22" s="258"/>
      <c r="V22" s="258"/>
      <c r="W22" s="258"/>
      <c r="X22" s="258"/>
      <c r="Y22" s="258"/>
      <c r="Z22" s="259"/>
    </row>
    <row r="23" spans="3:26" x14ac:dyDescent="0.25">
      <c r="C23" s="260"/>
      <c r="D23" s="261"/>
      <c r="E23" s="261"/>
      <c r="F23" s="261"/>
      <c r="G23" s="261"/>
      <c r="H23" s="261"/>
      <c r="I23" s="261"/>
      <c r="J23" s="261"/>
      <c r="K23" s="261"/>
      <c r="L23" s="261"/>
      <c r="M23" s="261"/>
      <c r="N23" s="261"/>
      <c r="O23" s="261"/>
      <c r="P23" s="261"/>
      <c r="Q23" s="261"/>
      <c r="R23" s="261"/>
      <c r="S23" s="261"/>
      <c r="T23" s="261"/>
      <c r="U23" s="261"/>
      <c r="V23" s="261"/>
      <c r="W23" s="261"/>
      <c r="X23" s="261"/>
      <c r="Y23" s="261"/>
      <c r="Z23" s="262"/>
    </row>
    <row r="24" spans="3:26" x14ac:dyDescent="0.25">
      <c r="C24" s="263"/>
      <c r="D24" s="264"/>
      <c r="E24" s="264"/>
      <c r="F24" s="264"/>
      <c r="G24" s="264"/>
      <c r="H24" s="264"/>
      <c r="I24" s="264"/>
      <c r="J24" s="264"/>
      <c r="K24" s="264"/>
      <c r="L24" s="264"/>
      <c r="M24" s="264"/>
      <c r="N24" s="264"/>
      <c r="O24" s="264"/>
      <c r="P24" s="264"/>
      <c r="Q24" s="264"/>
      <c r="R24" s="264"/>
      <c r="S24" s="264"/>
      <c r="T24" s="264"/>
      <c r="U24" s="264"/>
      <c r="V24" s="264"/>
      <c r="W24" s="264"/>
      <c r="X24" s="264"/>
      <c r="Y24" s="264"/>
      <c r="Z24" s="265"/>
    </row>
    <row r="30" spans="3:26" x14ac:dyDescent="0.25">
      <c r="C30" t="s">
        <v>162</v>
      </c>
    </row>
    <row r="33" spans="3:3" x14ac:dyDescent="0.25">
      <c r="C33" t="s">
        <v>279</v>
      </c>
    </row>
  </sheetData>
  <mergeCells count="2">
    <mergeCell ref="C13:Z15"/>
    <mergeCell ref="C22:Z2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gasto administrativo</vt:lpstr>
      <vt:lpstr>PROGRAMAS Y METAS 1</vt:lpstr>
      <vt:lpstr>SEGURIDAD</vt:lpstr>
      <vt:lpstr>RESULTADO DE LAS EVALUACIONES</vt:lpstr>
      <vt:lpstr>Hoja1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Suministro2</cp:lastModifiedBy>
  <cp:lastPrinted>2016-11-16T02:52:43Z</cp:lastPrinted>
  <dcterms:created xsi:type="dcterms:W3CDTF">2016-11-14T17:57:05Z</dcterms:created>
  <dcterms:modified xsi:type="dcterms:W3CDTF">2017-07-12T19:53:24Z</dcterms:modified>
</cp:coreProperties>
</file>