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AEPE OB\"/>
    </mc:Choice>
  </mc:AlternateContent>
  <bookViews>
    <workbookView xWindow="0" yWindow="0" windowWidth="28800" windowHeight="12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72" i="1" l="1"/>
  <c r="I69" i="1"/>
  <c r="H69" i="1"/>
  <c r="G69" i="1"/>
  <c r="F81" i="1"/>
  <c r="E81" i="1"/>
  <c r="F72" i="1"/>
  <c r="F71" i="1"/>
  <c r="F70" i="1"/>
  <c r="F69" i="1"/>
  <c r="E69" i="1"/>
  <c r="F80" i="1" l="1"/>
  <c r="I80" i="1" s="1"/>
  <c r="I73" i="1" s="1"/>
  <c r="H73" i="1"/>
  <c r="G73" i="1"/>
  <c r="E73" i="1"/>
  <c r="D73" i="1"/>
  <c r="I60" i="1"/>
  <c r="F60" i="1"/>
  <c r="F59" i="1"/>
  <c r="I59" i="1" s="1"/>
  <c r="F58" i="1"/>
  <c r="I58" i="1" s="1"/>
  <c r="H57" i="1"/>
  <c r="G57" i="1"/>
  <c r="E57" i="1"/>
  <c r="D57" i="1"/>
  <c r="I56" i="1"/>
  <c r="I54" i="1"/>
  <c r="I50" i="1"/>
  <c r="F56" i="1"/>
  <c r="F55" i="1"/>
  <c r="I55" i="1" s="1"/>
  <c r="F54" i="1"/>
  <c r="F53" i="1"/>
  <c r="I53" i="1" s="1"/>
  <c r="F52" i="1"/>
  <c r="I52" i="1" s="1"/>
  <c r="F51" i="1"/>
  <c r="I51" i="1" s="1"/>
  <c r="F50" i="1"/>
  <c r="F49" i="1"/>
  <c r="I49" i="1" s="1"/>
  <c r="F48" i="1"/>
  <c r="I48" i="1" s="1"/>
  <c r="H47" i="1"/>
  <c r="G47" i="1"/>
  <c r="E47" i="1"/>
  <c r="D47" i="1"/>
  <c r="I46" i="1"/>
  <c r="I45" i="1"/>
  <c r="I44" i="1"/>
  <c r="I43" i="1"/>
  <c r="I42" i="1"/>
  <c r="I39" i="1"/>
  <c r="I38" i="1"/>
  <c r="F46" i="1"/>
  <c r="F45" i="1"/>
  <c r="F44" i="1"/>
  <c r="F43" i="1"/>
  <c r="F42" i="1"/>
  <c r="F41" i="1"/>
  <c r="I41" i="1" s="1"/>
  <c r="F40" i="1"/>
  <c r="I40" i="1" s="1"/>
  <c r="F39" i="1"/>
  <c r="F38" i="1"/>
  <c r="H37" i="1"/>
  <c r="G37" i="1"/>
  <c r="E37" i="1"/>
  <c r="D37" i="1"/>
  <c r="F32" i="1"/>
  <c r="I32" i="1" s="1"/>
  <c r="F30" i="1"/>
  <c r="I30" i="1" s="1"/>
  <c r="F36" i="1"/>
  <c r="I36" i="1" s="1"/>
  <c r="F35" i="1"/>
  <c r="I35" i="1" s="1"/>
  <c r="F34" i="1"/>
  <c r="I34" i="1" s="1"/>
  <c r="F33" i="1"/>
  <c r="I33" i="1" s="1"/>
  <c r="F31" i="1"/>
  <c r="I31" i="1" s="1"/>
  <c r="F29" i="1"/>
  <c r="I29" i="1" s="1"/>
  <c r="F28" i="1"/>
  <c r="I28" i="1" s="1"/>
  <c r="H27" i="1"/>
  <c r="G27" i="1"/>
  <c r="E27" i="1"/>
  <c r="D27" i="1"/>
  <c r="H17" i="1"/>
  <c r="G17" i="1"/>
  <c r="E17" i="1"/>
  <c r="D17" i="1"/>
  <c r="I20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F19" i="1"/>
  <c r="I19" i="1" s="1"/>
  <c r="F18" i="1"/>
  <c r="I18" i="1" s="1"/>
  <c r="I15" i="1"/>
  <c r="I11" i="1"/>
  <c r="F16" i="1"/>
  <c r="I16" i="1" s="1"/>
  <c r="F15" i="1"/>
  <c r="F14" i="1"/>
  <c r="I14" i="1" s="1"/>
  <c r="F13" i="1"/>
  <c r="I13" i="1" s="1"/>
  <c r="F12" i="1"/>
  <c r="I12" i="1" s="1"/>
  <c r="F11" i="1"/>
  <c r="F10" i="1"/>
  <c r="I10" i="1" s="1"/>
  <c r="H9" i="1"/>
  <c r="G9" i="1"/>
  <c r="E9" i="1"/>
  <c r="D9" i="1"/>
  <c r="H81" i="1" l="1"/>
  <c r="G81" i="1"/>
  <c r="F73" i="1"/>
  <c r="D81" i="1"/>
  <c r="F57" i="1"/>
  <c r="I57" i="1"/>
  <c r="F47" i="1"/>
  <c r="I47" i="1"/>
  <c r="F37" i="1"/>
  <c r="I37" i="1"/>
  <c r="I27" i="1"/>
  <c r="F27" i="1"/>
  <c r="I17" i="1"/>
  <c r="F17" i="1"/>
  <c r="I9" i="1"/>
  <c r="F9" i="1"/>
  <c r="I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<sst xmlns="http://schemas.openxmlformats.org/spreadsheetml/2006/main" count="92" uniqueCount="92">
  <si>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</si>
  <si>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</si>
  <si>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</si>
  <si>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</si>
  <si>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</si>
  <si>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</si>
  <si>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</si>
  <si>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</si>
  <si>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</si>
  <si>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</si>
  <si>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</si>
  <si>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</si>
  <si>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</si>
  <si>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</si>
  <si>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</si>
  <si>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</si>
  <si>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</si>
  <si>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</si>
  <si>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</si>
  <si>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</si>
  <si>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</si>
  <si>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</si>
  <si>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</si>
  <si>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</si>
  <si>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</si>
  <si>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</si>
  <si>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</si>
  <si>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</si>
  <si>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</si>
  <si>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</si>
  <si>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</si>
  <si>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</si>
  <si>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</si>
  <si>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</si>
  <si>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</si>
  <si>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</si>
  <si>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</si>
  <si>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</si>
  <si>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</si>
  <si>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</si>
  <si>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</si>
  <si>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</si>
  <si>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</si>
  <si>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</si>
  <si>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</si>
  <si>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</si>
  <si>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</si>
  <si>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</si>
  <si>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</si>
  <si>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</si>
  <si>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</si>
  <si>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</si>
  <si>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</si>
  <si>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</si>
  <si>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</si>
  <si>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</si>
  <si>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</si>
  <si>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</si>
  <si>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</si>
  <si>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</si>
  <si>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</si>
  <si>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</si>
  <si>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</si>
  <si>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</si>
  <si>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</si>
  <si>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</si>
  <si>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</si>
  <si>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</si>
  <si>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</si>
  <si>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</si>
  <si>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</si>
  <si>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</si>
  <si>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</si>
  <si>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</si>
  <si>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</si>
  <si>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</si>
  <si>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</si>
  <si>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</si>
  <si>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</si>
  <si>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</si>
  <si>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</si>
  <si>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</si>
  <si>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</si>
  <si>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</si>
  <si>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</si>
  <si>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</si>
  <si>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</si>
  <si>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</si>
  <si>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</si>
  <si>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</si>
  <si>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>Presidencia Municipal De Muzquiz</t>
  </si>
  <si>
    <t>Del 01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</si>
</sst>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topLeftCell="A40" zoomScale="90" zoomScaleNormal="90" workbookViewId="0">
      <selection activeCell="H83" sqref="H83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2" t="s">
        <v>90</v>
      </c>
      <c r="C2" s="13"/>
      <c r="D2" s="13"/>
      <c r="E2" s="13"/>
      <c r="F2" s="13"/>
      <c r="G2" s="13"/>
      <c r="H2" s="13"/>
      <c r="I2" s="14"/>
    </row>
    <row r="3" spans="2:9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75" thickBot="1" x14ac:dyDescent="0.25">
      <c r="B5" s="18" t="s">
        <v>91</v>
      </c>
      <c r="C5" s="19"/>
      <c r="D5" s="19"/>
      <c r="E5" s="19"/>
      <c r="F5" s="19"/>
      <c r="G5" s="19"/>
      <c r="H5" s="19"/>
      <c r="I5" s="20"/>
    </row>
    <row r="6" spans="2:9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9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x14ac:dyDescent="0.2">
      <c r="B9" s="36" t="s">
        <v>12</v>
      </c>
      <c r="C9" s="37"/>
      <c r="D9" s="8">
        <f>+D10+D11+D12+D13+D14+D15+D16</f>
        <v>42948522.450000003</v>
      </c>
      <c r="E9" s="8">
        <f>+E10+E11+E12+E13+E14+E15+E16</f>
        <v>818594.6399999999</v>
      </c>
      <c r="F9" s="8">
        <f t="shared" ref="F9:I9" si="0">+F10+F11+F12+F13+F14+F15+F16</f>
        <v>43767117.090000004</v>
      </c>
      <c r="G9" s="8">
        <f t="shared" si="0"/>
        <v>39056767.350000001</v>
      </c>
      <c r="H9" s="8">
        <f t="shared" si="0"/>
        <v>39056767.350000001</v>
      </c>
      <c r="I9" s="8">
        <f t="shared" si="0"/>
        <v>4710349.7400000039</v>
      </c>
    </row>
    <row r="10" spans="2:9" x14ac:dyDescent="0.2">
      <c r="B10" s="2"/>
      <c r="C10" s="3" t="s">
        <v>13</v>
      </c>
      <c r="D10" s="6">
        <v>38424852.450000003</v>
      </c>
      <c r="E10" s="6">
        <v>1053920</v>
      </c>
      <c r="F10" s="6">
        <f>+D10+E10</f>
        <v>39478772.450000003</v>
      </c>
      <c r="G10" s="6">
        <v>38385183.399999999</v>
      </c>
      <c r="H10" s="6">
        <v>38385183.399999999</v>
      </c>
      <c r="I10" s="6">
        <f>+F10-G10</f>
        <v>1093589.0500000045</v>
      </c>
    </row>
    <row r="11" spans="2:9" x14ac:dyDescent="0.2">
      <c r="B11" s="2"/>
      <c r="C11" s="3" t="s">
        <v>14</v>
      </c>
      <c r="D11" s="6">
        <v>0</v>
      </c>
      <c r="E11" s="6">
        <v>0</v>
      </c>
      <c r="F11" s="6">
        <f t="shared" ref="F11:F16" si="1">+D11+E11</f>
        <v>0</v>
      </c>
      <c r="G11" s="6">
        <v>0</v>
      </c>
      <c r="H11" s="6">
        <v>0</v>
      </c>
      <c r="I11" s="6">
        <f t="shared" ref="I11:I16" si="2">+F11-G11</f>
        <v>0</v>
      </c>
    </row>
    <row r="12" spans="2:9" x14ac:dyDescent="0.2">
      <c r="B12" s="2"/>
      <c r="C12" s="3" t="s">
        <v>15</v>
      </c>
      <c r="D12" s="6">
        <v>3975715.17</v>
      </c>
      <c r="E12" s="6">
        <v>-487427.81</v>
      </c>
      <c r="F12" s="6">
        <f t="shared" si="1"/>
        <v>3488287.36</v>
      </c>
      <c r="G12" s="6">
        <v>20000</v>
      </c>
      <c r="H12" s="6">
        <v>20000</v>
      </c>
      <c r="I12" s="6">
        <f t="shared" si="2"/>
        <v>3468287.36</v>
      </c>
    </row>
    <row r="13" spans="2:9" x14ac:dyDescent="0.2">
      <c r="B13" s="2"/>
      <c r="C13" s="3" t="s">
        <v>16</v>
      </c>
      <c r="D13" s="6">
        <v>25959.78</v>
      </c>
      <c r="E13" s="6">
        <v>0</v>
      </c>
      <c r="F13" s="6">
        <f t="shared" si="1"/>
        <v>25959.78</v>
      </c>
      <c r="G13" s="6">
        <v>0</v>
      </c>
      <c r="H13" s="6">
        <v>0</v>
      </c>
      <c r="I13" s="6">
        <f t="shared" si="2"/>
        <v>25959.78</v>
      </c>
    </row>
    <row r="14" spans="2:9" x14ac:dyDescent="0.2">
      <c r="B14" s="2"/>
      <c r="C14" s="3" t="s">
        <v>17</v>
      </c>
      <c r="D14" s="6">
        <v>516529.62</v>
      </c>
      <c r="E14" s="6">
        <v>252102.45</v>
      </c>
      <c r="F14" s="6">
        <f t="shared" si="1"/>
        <v>768632.07000000007</v>
      </c>
      <c r="G14" s="6">
        <v>651583.94999999995</v>
      </c>
      <c r="H14" s="6">
        <v>651583.94999999995</v>
      </c>
      <c r="I14" s="6">
        <f t="shared" si="2"/>
        <v>117048.12000000011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9" x14ac:dyDescent="0.2">
      <c r="B16" s="2"/>
      <c r="C16" s="3" t="s">
        <v>19</v>
      </c>
      <c r="D16" s="6">
        <v>5465.43</v>
      </c>
      <c r="E16" s="6">
        <v>0</v>
      </c>
      <c r="F16" s="6">
        <f t="shared" si="1"/>
        <v>5465.43</v>
      </c>
      <c r="G16" s="6">
        <v>0</v>
      </c>
      <c r="H16" s="6">
        <v>0</v>
      </c>
      <c r="I16" s="6">
        <f t="shared" si="2"/>
        <v>5465.43</v>
      </c>
    </row>
    <row r="17" spans="2:9" s="9" customFormat="1" x14ac:dyDescent="0.2">
      <c r="B17" s="32" t="s">
        <v>20</v>
      </c>
      <c r="C17" s="33"/>
      <c r="D17" s="8">
        <f t="shared" ref="D17:I17" si="3">+D18+D19+D20+D21+D22+D23+D24+D25+D26</f>
        <v>10963865.890000001</v>
      </c>
      <c r="E17" s="8">
        <f t="shared" si="3"/>
        <v>1250527.98</v>
      </c>
      <c r="F17" s="8">
        <f t="shared" si="3"/>
        <v>12214393.870000001</v>
      </c>
      <c r="G17" s="8">
        <f t="shared" si="3"/>
        <v>9088822.3200000022</v>
      </c>
      <c r="H17" s="8">
        <f t="shared" si="3"/>
        <v>9071481.1800000016</v>
      </c>
      <c r="I17" s="8">
        <f t="shared" si="3"/>
        <v>3125571.5499999993</v>
      </c>
    </row>
    <row r="18" spans="2:9" x14ac:dyDescent="0.2">
      <c r="B18" s="2"/>
      <c r="C18" s="3" t="s">
        <v>21</v>
      </c>
      <c r="D18" s="6">
        <v>909512.03</v>
      </c>
      <c r="E18" s="6">
        <v>209242.65</v>
      </c>
      <c r="F18" s="6">
        <f>+D18+E18</f>
        <v>1118754.68</v>
      </c>
      <c r="G18" s="6">
        <v>609008.85</v>
      </c>
      <c r="H18" s="6">
        <v>591667.71</v>
      </c>
      <c r="I18" s="6">
        <f>+F18-G18</f>
        <v>509745.82999999996</v>
      </c>
    </row>
    <row r="19" spans="2:9" x14ac:dyDescent="0.2">
      <c r="B19" s="2"/>
      <c r="C19" s="3" t="s">
        <v>22</v>
      </c>
      <c r="D19" s="6">
        <v>877484.18</v>
      </c>
      <c r="E19" s="6">
        <v>112505</v>
      </c>
      <c r="F19" s="6">
        <f t="shared" ref="F19:F26" si="4">+D19+E19</f>
        <v>989989.18</v>
      </c>
      <c r="G19" s="6">
        <v>811296.15</v>
      </c>
      <c r="H19" s="6">
        <v>811296.15</v>
      </c>
      <c r="I19" s="6">
        <f t="shared" ref="I19:I26" si="5">+F19-G19</f>
        <v>178693.03000000003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4"/>
        <v>0</v>
      </c>
      <c r="G20" s="6">
        <v>0</v>
      </c>
      <c r="H20" s="6">
        <v>0</v>
      </c>
      <c r="I20" s="6">
        <f t="shared" si="5"/>
        <v>0</v>
      </c>
    </row>
    <row r="21" spans="2:9" x14ac:dyDescent="0.2">
      <c r="B21" s="2"/>
      <c r="C21" s="3" t="s">
        <v>24</v>
      </c>
      <c r="D21" s="6">
        <v>2562044.41</v>
      </c>
      <c r="E21" s="6">
        <v>237107.54</v>
      </c>
      <c r="F21" s="6">
        <f t="shared" si="4"/>
        <v>2799151.95</v>
      </c>
      <c r="G21" s="6">
        <v>1993724.71</v>
      </c>
      <c r="H21" s="6">
        <v>1993724.71</v>
      </c>
      <c r="I21" s="6">
        <f t="shared" si="5"/>
        <v>805427.24000000022</v>
      </c>
    </row>
    <row r="22" spans="2:9" x14ac:dyDescent="0.2">
      <c r="B22" s="2"/>
      <c r="C22" s="3" t="s">
        <v>25</v>
      </c>
      <c r="D22" s="6">
        <v>127975.87</v>
      </c>
      <c r="E22" s="6">
        <v>46529.84</v>
      </c>
      <c r="F22" s="6">
        <f t="shared" si="4"/>
        <v>174505.71</v>
      </c>
      <c r="G22" s="6">
        <v>16478.240000000002</v>
      </c>
      <c r="H22" s="6">
        <v>16478.240000000002</v>
      </c>
      <c r="I22" s="6">
        <f t="shared" si="5"/>
        <v>158027.47</v>
      </c>
    </row>
    <row r="23" spans="2:9" x14ac:dyDescent="0.2">
      <c r="B23" s="2"/>
      <c r="C23" s="3" t="s">
        <v>26</v>
      </c>
      <c r="D23" s="6">
        <v>4994763.5199999996</v>
      </c>
      <c r="E23" s="6">
        <v>587007.82999999996</v>
      </c>
      <c r="F23" s="6">
        <f t="shared" si="4"/>
        <v>5581771.3499999996</v>
      </c>
      <c r="G23" s="6">
        <v>5112332.1500000004</v>
      </c>
      <c r="H23" s="6">
        <v>5112332.1500000004</v>
      </c>
      <c r="I23" s="6">
        <f t="shared" si="5"/>
        <v>469439.19999999925</v>
      </c>
    </row>
    <row r="24" spans="2:9" x14ac:dyDescent="0.2">
      <c r="B24" s="2"/>
      <c r="C24" s="3" t="s">
        <v>27</v>
      </c>
      <c r="D24" s="6">
        <v>1334604.1399999999</v>
      </c>
      <c r="E24" s="6">
        <v>-332999.94</v>
      </c>
      <c r="F24" s="6">
        <f t="shared" si="4"/>
        <v>1001604.2</v>
      </c>
      <c r="G24" s="6">
        <v>36088.9</v>
      </c>
      <c r="H24" s="6">
        <v>36088.9</v>
      </c>
      <c r="I24" s="6">
        <f t="shared" si="5"/>
        <v>965515.29999999993</v>
      </c>
    </row>
    <row r="25" spans="2:9" x14ac:dyDescent="0.2">
      <c r="B25" s="2"/>
      <c r="C25" s="3" t="s">
        <v>28</v>
      </c>
      <c r="D25" s="6">
        <v>0</v>
      </c>
      <c r="E25" s="6">
        <v>27001</v>
      </c>
      <c r="F25" s="6">
        <f t="shared" si="4"/>
        <v>27001</v>
      </c>
      <c r="G25" s="6">
        <v>26278.61</v>
      </c>
      <c r="H25" s="6">
        <v>26278.61</v>
      </c>
      <c r="I25" s="6">
        <f t="shared" si="5"/>
        <v>722.38999999999942</v>
      </c>
    </row>
    <row r="26" spans="2:9" x14ac:dyDescent="0.2">
      <c r="B26" s="2"/>
      <c r="C26" s="3" t="s">
        <v>29</v>
      </c>
      <c r="D26" s="6">
        <v>157481.74</v>
      </c>
      <c r="E26" s="6">
        <v>364134.06</v>
      </c>
      <c r="F26" s="6">
        <f t="shared" si="4"/>
        <v>521615.8</v>
      </c>
      <c r="G26" s="6">
        <v>483614.71</v>
      </c>
      <c r="H26" s="6">
        <v>483614.71</v>
      </c>
      <c r="I26" s="6">
        <f t="shared" si="5"/>
        <v>38001.089999999967</v>
      </c>
    </row>
    <row r="27" spans="2:9" s="9" customFormat="1" x14ac:dyDescent="0.2">
      <c r="B27" s="32" t="s">
        <v>30</v>
      </c>
      <c r="C27" s="33"/>
      <c r="D27" s="8">
        <f>+D28+D29+D30+D31+D32+D33+D34+D35+D36</f>
        <v>23064300.430000003</v>
      </c>
      <c r="E27" s="8">
        <f t="shared" ref="E27:I27" si="6">+E28+E29+E30+E31+E32+E33+E34+E35+E36</f>
        <v>6100317.2500000009</v>
      </c>
      <c r="F27" s="8">
        <f t="shared" si="6"/>
        <v>29164617.68</v>
      </c>
      <c r="G27" s="8">
        <f t="shared" si="6"/>
        <v>20189084.089999996</v>
      </c>
      <c r="H27" s="8">
        <f t="shared" si="6"/>
        <v>20178609.289999999</v>
      </c>
      <c r="I27" s="8">
        <f t="shared" si="6"/>
        <v>8975533.589999998</v>
      </c>
    </row>
    <row r="28" spans="2:9" x14ac:dyDescent="0.2">
      <c r="B28" s="2"/>
      <c r="C28" s="3" t="s">
        <v>31</v>
      </c>
      <c r="D28" s="6">
        <v>8966360.1799999997</v>
      </c>
      <c r="E28" s="6">
        <v>5878079.9500000002</v>
      </c>
      <c r="F28" s="6">
        <f>+D28+E28</f>
        <v>14844440.129999999</v>
      </c>
      <c r="G28" s="6">
        <v>10756242.49</v>
      </c>
      <c r="H28" s="6">
        <v>10756242.49</v>
      </c>
      <c r="I28" s="6">
        <f>+F28-G28</f>
        <v>4088197.6399999987</v>
      </c>
    </row>
    <row r="29" spans="2:9" x14ac:dyDescent="0.2">
      <c r="B29" s="2"/>
      <c r="C29" s="3" t="s">
        <v>32</v>
      </c>
      <c r="D29" s="6">
        <v>2918297.46</v>
      </c>
      <c r="E29" s="6">
        <v>-1371390.81</v>
      </c>
      <c r="F29" s="6">
        <f t="shared" ref="F29:F36" si="7">+D29+E29</f>
        <v>1546906.65</v>
      </c>
      <c r="G29" s="6">
        <v>1461888.17</v>
      </c>
      <c r="H29" s="6">
        <v>1461888.17</v>
      </c>
      <c r="I29" s="6">
        <f t="shared" ref="I29:I36" si="8">+F29-G29</f>
        <v>85018.479999999981</v>
      </c>
    </row>
    <row r="30" spans="2:9" x14ac:dyDescent="0.2">
      <c r="B30" s="2"/>
      <c r="C30" s="3" t="s">
        <v>33</v>
      </c>
      <c r="D30" s="6">
        <v>3392635.71</v>
      </c>
      <c r="E30" s="6">
        <v>345422.08000000002</v>
      </c>
      <c r="F30" s="6">
        <f t="shared" si="7"/>
        <v>3738057.79</v>
      </c>
      <c r="G30" s="6">
        <v>935978.82</v>
      </c>
      <c r="H30" s="6">
        <v>935978.82</v>
      </c>
      <c r="I30" s="6">
        <f t="shared" si="8"/>
        <v>2802078.97</v>
      </c>
    </row>
    <row r="31" spans="2:9" x14ac:dyDescent="0.2">
      <c r="B31" s="2"/>
      <c r="C31" s="3" t="s">
        <v>34</v>
      </c>
      <c r="D31" s="6">
        <v>242330.92</v>
      </c>
      <c r="E31" s="6">
        <v>218520.62</v>
      </c>
      <c r="F31" s="6">
        <f t="shared" si="7"/>
        <v>460851.54000000004</v>
      </c>
      <c r="G31" s="6">
        <v>398983.03</v>
      </c>
      <c r="H31" s="6">
        <v>398983.03</v>
      </c>
      <c r="I31" s="6">
        <f t="shared" si="8"/>
        <v>61868.510000000009</v>
      </c>
    </row>
    <row r="32" spans="2:9" x14ac:dyDescent="0.2">
      <c r="B32" s="2"/>
      <c r="C32" s="3" t="s">
        <v>35</v>
      </c>
      <c r="D32" s="6">
        <v>2392232.36</v>
      </c>
      <c r="E32" s="6">
        <v>-100746.05</v>
      </c>
      <c r="F32" s="6">
        <f t="shared" si="7"/>
        <v>2291486.31</v>
      </c>
      <c r="G32" s="6">
        <v>1731971.28</v>
      </c>
      <c r="H32" s="6">
        <v>1721496.48</v>
      </c>
      <c r="I32" s="6">
        <f t="shared" si="8"/>
        <v>559515.03</v>
      </c>
    </row>
    <row r="33" spans="2:9" x14ac:dyDescent="0.2">
      <c r="B33" s="2"/>
      <c r="C33" s="3" t="s">
        <v>36</v>
      </c>
      <c r="D33" s="6">
        <v>2110512.62</v>
      </c>
      <c r="E33" s="6">
        <v>-120643.34</v>
      </c>
      <c r="F33" s="6">
        <f t="shared" si="7"/>
        <v>1989869.28</v>
      </c>
      <c r="G33" s="6">
        <v>1984356.61</v>
      </c>
      <c r="H33" s="6">
        <v>1984356.61</v>
      </c>
      <c r="I33" s="6">
        <f t="shared" si="8"/>
        <v>5512.6699999999255</v>
      </c>
    </row>
    <row r="34" spans="2:9" x14ac:dyDescent="0.2">
      <c r="B34" s="2"/>
      <c r="C34" s="3" t="s">
        <v>37</v>
      </c>
      <c r="D34" s="6">
        <v>442151.73</v>
      </c>
      <c r="E34" s="6">
        <v>156600.95999999999</v>
      </c>
      <c r="F34" s="6">
        <f t="shared" si="7"/>
        <v>598752.68999999994</v>
      </c>
      <c r="G34" s="6">
        <v>547441.13</v>
      </c>
      <c r="H34" s="6">
        <v>547441.13</v>
      </c>
      <c r="I34" s="6">
        <f t="shared" si="8"/>
        <v>51311.559999999939</v>
      </c>
    </row>
    <row r="35" spans="2:9" x14ac:dyDescent="0.2">
      <c r="B35" s="2"/>
      <c r="C35" s="3" t="s">
        <v>38</v>
      </c>
      <c r="D35" s="6">
        <v>975000</v>
      </c>
      <c r="E35" s="6">
        <v>501737.7</v>
      </c>
      <c r="F35" s="6">
        <f t="shared" si="7"/>
        <v>1476737.7</v>
      </c>
      <c r="G35" s="6">
        <v>1469909.72</v>
      </c>
      <c r="H35" s="6">
        <v>1469909.72</v>
      </c>
      <c r="I35" s="6">
        <f t="shared" si="8"/>
        <v>6827.9799999999814</v>
      </c>
    </row>
    <row r="36" spans="2:9" x14ac:dyDescent="0.2">
      <c r="B36" s="2"/>
      <c r="C36" s="3" t="s">
        <v>39</v>
      </c>
      <c r="D36" s="6">
        <v>1624779.45</v>
      </c>
      <c r="E36" s="6">
        <v>592736.14</v>
      </c>
      <c r="F36" s="6">
        <f t="shared" si="7"/>
        <v>2217515.59</v>
      </c>
      <c r="G36" s="6">
        <v>902312.84</v>
      </c>
      <c r="H36" s="6">
        <v>902312.84</v>
      </c>
      <c r="I36" s="6">
        <f t="shared" si="8"/>
        <v>1315202.75</v>
      </c>
    </row>
    <row r="37" spans="2:9" s="9" customFormat="1" x14ac:dyDescent="0.2">
      <c r="B37" s="32" t="s">
        <v>40</v>
      </c>
      <c r="C37" s="33"/>
      <c r="D37" s="8">
        <f>+D38+D39+D40+D41+D42+D43+D44+D45+D46</f>
        <v>7650000</v>
      </c>
      <c r="E37" s="8">
        <f t="shared" ref="E37:I37" si="9">+E38+E39+E40+E41+E42+E43+E44+E45+E46</f>
        <v>2610828.7999999998</v>
      </c>
      <c r="F37" s="8">
        <f t="shared" si="9"/>
        <v>10260828.800000001</v>
      </c>
      <c r="G37" s="8">
        <f t="shared" si="9"/>
        <v>9898909.9000000004</v>
      </c>
      <c r="H37" s="8">
        <f t="shared" si="9"/>
        <v>9893909.9000000004</v>
      </c>
      <c r="I37" s="8">
        <f t="shared" si="9"/>
        <v>361918.90000000084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>+D38+E38</f>
        <v>0</v>
      </c>
      <c r="G38" s="6">
        <v>0</v>
      </c>
      <c r="H38" s="6">
        <v>0</v>
      </c>
      <c r="I38" s="6">
        <f>+F38-G38</f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ref="F39:F46" si="10">+D39+E39</f>
        <v>0</v>
      </c>
      <c r="G39" s="6">
        <v>0</v>
      </c>
      <c r="H39" s="6">
        <v>0</v>
      </c>
      <c r="I39" s="6">
        <f t="shared" ref="I39:I46" si="11">+F39-G39</f>
        <v>0</v>
      </c>
    </row>
    <row r="40" spans="2:9" x14ac:dyDescent="0.2">
      <c r="B40" s="2"/>
      <c r="C40" s="3" t="s">
        <v>43</v>
      </c>
      <c r="D40" s="6">
        <v>2437500</v>
      </c>
      <c r="E40" s="6">
        <v>1420022.32</v>
      </c>
      <c r="F40" s="6">
        <f t="shared" si="10"/>
        <v>3857522.3200000003</v>
      </c>
      <c r="G40" s="6">
        <v>3774196.89</v>
      </c>
      <c r="H40" s="6">
        <v>3774196.89</v>
      </c>
      <c r="I40" s="6">
        <f t="shared" si="11"/>
        <v>83325.430000000168</v>
      </c>
    </row>
    <row r="41" spans="2:9" x14ac:dyDescent="0.2">
      <c r="B41" s="2"/>
      <c r="C41" s="3" t="s">
        <v>44</v>
      </c>
      <c r="D41" s="6">
        <v>5212500</v>
      </c>
      <c r="E41" s="6">
        <v>1190806.48</v>
      </c>
      <c r="F41" s="6">
        <f t="shared" si="10"/>
        <v>6403306.4800000004</v>
      </c>
      <c r="G41" s="6">
        <v>6124713.0099999998</v>
      </c>
      <c r="H41" s="6">
        <v>6119713.0099999998</v>
      </c>
      <c r="I41" s="6">
        <f t="shared" si="11"/>
        <v>278593.47000000067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10"/>
        <v>0</v>
      </c>
      <c r="G42" s="6">
        <v>0</v>
      </c>
      <c r="H42" s="6">
        <v>0</v>
      </c>
      <c r="I42" s="6">
        <f t="shared" si="11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10"/>
        <v>0</v>
      </c>
      <c r="G43" s="6">
        <v>0</v>
      </c>
      <c r="H43" s="6">
        <v>0</v>
      </c>
      <c r="I43" s="6">
        <f t="shared" si="1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0"/>
        <v>0</v>
      </c>
      <c r="G44" s="6">
        <v>0</v>
      </c>
      <c r="H44" s="6">
        <v>0</v>
      </c>
      <c r="I44" s="6">
        <f t="shared" si="11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0"/>
        <v>0</v>
      </c>
      <c r="G45" s="6">
        <v>0</v>
      </c>
      <c r="H45" s="6">
        <v>0</v>
      </c>
      <c r="I45" s="6">
        <f t="shared" si="11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0"/>
        <v>0</v>
      </c>
      <c r="G46" s="6">
        <v>0</v>
      </c>
      <c r="H46" s="6">
        <v>0</v>
      </c>
      <c r="I46" s="6">
        <f t="shared" si="11"/>
        <v>0</v>
      </c>
    </row>
    <row r="47" spans="2:9" s="9" customFormat="1" x14ac:dyDescent="0.2">
      <c r="B47" s="32" t="s">
        <v>50</v>
      </c>
      <c r="C47" s="33"/>
      <c r="D47" s="8">
        <f>+D48+D49+D50+D51+D52+D53+D54+D55+D56</f>
        <v>5829591.7599999998</v>
      </c>
      <c r="E47" s="8">
        <f t="shared" ref="E47:I47" si="12">+E48+E49+E50+E51+E52+E53+E54+E55+E56</f>
        <v>347787.06</v>
      </c>
      <c r="F47" s="8">
        <f t="shared" si="12"/>
        <v>6177378.8199999994</v>
      </c>
      <c r="G47" s="8">
        <f t="shared" si="12"/>
        <v>834302.77</v>
      </c>
      <c r="H47" s="8">
        <f t="shared" si="12"/>
        <v>834302.77</v>
      </c>
      <c r="I47" s="8">
        <f t="shared" si="12"/>
        <v>5343076.05</v>
      </c>
    </row>
    <row r="48" spans="2:9" x14ac:dyDescent="0.2">
      <c r="B48" s="2"/>
      <c r="C48" s="3" t="s">
        <v>51</v>
      </c>
      <c r="D48" s="6">
        <v>518507.74</v>
      </c>
      <c r="E48" s="6">
        <v>234877.69</v>
      </c>
      <c r="F48" s="6">
        <f>+D48+E48</f>
        <v>753385.42999999993</v>
      </c>
      <c r="G48" s="6">
        <v>302841.83</v>
      </c>
      <c r="H48" s="6">
        <v>302841.83</v>
      </c>
      <c r="I48" s="6">
        <f>+F48-G48</f>
        <v>450543.59999999992</v>
      </c>
    </row>
    <row r="49" spans="2:9" x14ac:dyDescent="0.2">
      <c r="B49" s="2"/>
      <c r="C49" s="3" t="s">
        <v>52</v>
      </c>
      <c r="D49" s="6">
        <v>45000</v>
      </c>
      <c r="E49" s="6">
        <v>39400</v>
      </c>
      <c r="F49" s="6">
        <f t="shared" ref="F49:F56" si="13">+D49+E49</f>
        <v>84400</v>
      </c>
      <c r="G49" s="6">
        <v>66776.17</v>
      </c>
      <c r="H49" s="6">
        <v>66776.17</v>
      </c>
      <c r="I49" s="6">
        <f t="shared" ref="I49:I56" si="14">+F49-G49</f>
        <v>17623.830000000002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3"/>
        <v>0</v>
      </c>
      <c r="G50" s="6">
        <v>0</v>
      </c>
      <c r="H50" s="6">
        <v>0</v>
      </c>
      <c r="I50" s="6">
        <f t="shared" si="14"/>
        <v>0</v>
      </c>
    </row>
    <row r="51" spans="2:9" x14ac:dyDescent="0.2">
      <c r="B51" s="2"/>
      <c r="C51" s="3" t="s">
        <v>54</v>
      </c>
      <c r="D51" s="6">
        <v>3430896.75</v>
      </c>
      <c r="E51" s="6">
        <v>-55896.75</v>
      </c>
      <c r="F51" s="6">
        <f t="shared" si="13"/>
        <v>3375000</v>
      </c>
      <c r="G51" s="6">
        <v>35000</v>
      </c>
      <c r="H51" s="6">
        <v>35000</v>
      </c>
      <c r="I51" s="6">
        <f t="shared" si="14"/>
        <v>3340000</v>
      </c>
    </row>
    <row r="52" spans="2:9" x14ac:dyDescent="0.2">
      <c r="B52" s="2"/>
      <c r="C52" s="3" t="s">
        <v>55</v>
      </c>
      <c r="D52" s="6">
        <v>112500</v>
      </c>
      <c r="E52" s="6">
        <v>0</v>
      </c>
      <c r="F52" s="6">
        <f t="shared" si="13"/>
        <v>112500</v>
      </c>
      <c r="G52" s="6">
        <v>0</v>
      </c>
      <c r="H52" s="6">
        <v>0</v>
      </c>
      <c r="I52" s="6">
        <f t="shared" si="14"/>
        <v>112500</v>
      </c>
    </row>
    <row r="53" spans="2:9" x14ac:dyDescent="0.2">
      <c r="B53" s="2"/>
      <c r="C53" s="3" t="s">
        <v>56</v>
      </c>
      <c r="D53" s="6">
        <v>222687.27</v>
      </c>
      <c r="E53" s="6">
        <v>129406.12</v>
      </c>
      <c r="F53" s="6">
        <f t="shared" si="13"/>
        <v>352093.39</v>
      </c>
      <c r="G53" s="6">
        <v>49684.77</v>
      </c>
      <c r="H53" s="6">
        <v>49684.77</v>
      </c>
      <c r="I53" s="6">
        <f t="shared" si="14"/>
        <v>302408.62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3"/>
        <v>0</v>
      </c>
      <c r="G54" s="6">
        <v>0</v>
      </c>
      <c r="H54" s="6">
        <v>0</v>
      </c>
      <c r="I54" s="6">
        <f t="shared" si="14"/>
        <v>0</v>
      </c>
    </row>
    <row r="55" spans="2:9" x14ac:dyDescent="0.2">
      <c r="B55" s="2"/>
      <c r="C55" s="3" t="s">
        <v>58</v>
      </c>
      <c r="D55" s="6">
        <v>1500000</v>
      </c>
      <c r="E55" s="6">
        <v>0</v>
      </c>
      <c r="F55" s="6">
        <f t="shared" si="13"/>
        <v>1500000</v>
      </c>
      <c r="G55" s="6">
        <v>380000</v>
      </c>
      <c r="H55" s="6">
        <v>380000</v>
      </c>
      <c r="I55" s="6">
        <f t="shared" si="14"/>
        <v>1120000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3"/>
        <v>0</v>
      </c>
      <c r="G56" s="6">
        <v>0</v>
      </c>
      <c r="H56" s="6">
        <v>0</v>
      </c>
      <c r="I56" s="6">
        <f t="shared" si="14"/>
        <v>0</v>
      </c>
    </row>
    <row r="57" spans="2:9" s="9" customFormat="1" x14ac:dyDescent="0.2">
      <c r="B57" s="32" t="s">
        <v>60</v>
      </c>
      <c r="C57" s="33"/>
      <c r="D57" s="8">
        <f>+D58+D59+D60</f>
        <v>39877735.170000002</v>
      </c>
      <c r="E57" s="8">
        <f t="shared" ref="E57:I57" si="15">+E58+E59+E60</f>
        <v>-1049064.1499999985</v>
      </c>
      <c r="F57" s="8">
        <f t="shared" si="15"/>
        <v>38828671.020000003</v>
      </c>
      <c r="G57" s="8">
        <f t="shared" si="15"/>
        <v>13598653.52</v>
      </c>
      <c r="H57" s="8">
        <f t="shared" si="15"/>
        <v>13598653.52</v>
      </c>
      <c r="I57" s="8">
        <f t="shared" si="15"/>
        <v>25230017.5</v>
      </c>
    </row>
    <row r="58" spans="2:9" x14ac:dyDescent="0.2">
      <c r="B58" s="2"/>
      <c r="C58" s="3" t="s">
        <v>61</v>
      </c>
      <c r="D58" s="6">
        <v>16760757.550000001</v>
      </c>
      <c r="E58" s="6">
        <v>12742689.390000001</v>
      </c>
      <c r="F58" s="6">
        <f>+D58+E58</f>
        <v>29503446.940000001</v>
      </c>
      <c r="G58" s="6">
        <v>11752989.689999999</v>
      </c>
      <c r="H58" s="6">
        <v>11752989.689999999</v>
      </c>
      <c r="I58" s="6">
        <f>+F58-G58</f>
        <v>17750457.25</v>
      </c>
    </row>
    <row r="59" spans="2:9" x14ac:dyDescent="0.2">
      <c r="B59" s="2"/>
      <c r="C59" s="3" t="s">
        <v>62</v>
      </c>
      <c r="D59" s="6">
        <v>23116977.620000001</v>
      </c>
      <c r="E59" s="6">
        <v>-13791753.539999999</v>
      </c>
      <c r="F59" s="6">
        <f t="shared" ref="F59:F60" si="16">+D59+E59</f>
        <v>9325224.0800000019</v>
      </c>
      <c r="G59" s="6">
        <v>1845663.83</v>
      </c>
      <c r="H59" s="6">
        <v>1845663.83</v>
      </c>
      <c r="I59" s="6">
        <f t="shared" ref="I59:I60" si="17">+F59-G59</f>
        <v>7479560.2500000019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6"/>
        <v>0</v>
      </c>
      <c r="G60" s="6">
        <v>0</v>
      </c>
      <c r="H60" s="6">
        <v>0</v>
      </c>
      <c r="I60" s="6">
        <f t="shared" si="17"/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f t="shared" ref="E69:I69" si="18">+E70+E71+E72</f>
        <v>4330144.22</v>
      </c>
      <c r="F69" s="8">
        <f t="shared" si="18"/>
        <v>4330144.22</v>
      </c>
      <c r="G69" s="8">
        <f t="shared" si="18"/>
        <v>3973517.4</v>
      </c>
      <c r="H69" s="8">
        <f t="shared" si="18"/>
        <v>3973517.4</v>
      </c>
      <c r="I69" s="8">
        <f t="shared" si="18"/>
        <v>356626.81999999983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ref="F70:F72" si="19">+D70+E70</f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19"/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4330144.22</v>
      </c>
      <c r="F72" s="6">
        <f t="shared" si="19"/>
        <v>4330144.22</v>
      </c>
      <c r="G72" s="6">
        <v>3973517.4</v>
      </c>
      <c r="H72" s="6">
        <v>3973517.4</v>
      </c>
      <c r="I72" s="6">
        <f t="shared" ref="I72" si="20">+F72-G72</f>
        <v>356626.81999999983</v>
      </c>
    </row>
    <row r="73" spans="2:9" s="9" customFormat="1" x14ac:dyDescent="0.2">
      <c r="B73" s="32" t="s">
        <v>76</v>
      </c>
      <c r="C73" s="33"/>
      <c r="D73" s="8">
        <f>+D74+D75+D76+D77+D78+D79+D80</f>
        <v>3342569.88</v>
      </c>
      <c r="E73" s="8">
        <f t="shared" ref="E73:I73" si="21">+E74+E75+E76+E77+E78+E79+E80</f>
        <v>-3342569.85</v>
      </c>
      <c r="F73" s="8">
        <f t="shared" si="21"/>
        <v>2.9999999795109034E-2</v>
      </c>
      <c r="G73" s="8">
        <f t="shared" si="21"/>
        <v>0</v>
      </c>
      <c r="H73" s="8">
        <f t="shared" si="21"/>
        <v>0</v>
      </c>
      <c r="I73" s="8">
        <f t="shared" si="21"/>
        <v>2.9999999795109034E-2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3342569.88</v>
      </c>
      <c r="E80" s="6">
        <v>-3342569.85</v>
      </c>
      <c r="F80" s="6">
        <f>+D80+E80</f>
        <v>2.9999999795109034E-2</v>
      </c>
      <c r="G80" s="6">
        <v>0</v>
      </c>
      <c r="H80" s="6">
        <v>0</v>
      </c>
      <c r="I80" s="6">
        <f>+F80-G80</f>
        <v>2.9999999795109034E-2</v>
      </c>
    </row>
    <row r="81" spans="2:9" ht="12.75" thickBot="1" x14ac:dyDescent="0.25">
      <c r="B81" s="34" t="s">
        <v>84</v>
      </c>
      <c r="C81" s="35"/>
      <c r="D81" s="7">
        <f>+D9+D17+D27+D37+D47+D57+D73</f>
        <v>133676585.58000001</v>
      </c>
      <c r="E81" s="7">
        <f>+E9+E17+E27+E37+E47+E57+E73+E69</f>
        <v>11066565.950000003</v>
      </c>
      <c r="F81" s="7">
        <f t="shared" ref="F81:I81" si="22">+F9+F17+F27+F37+F47+F57+F73+F69</f>
        <v>144743151.53</v>
      </c>
      <c r="G81" s="7">
        <f t="shared" si="22"/>
        <v>96640057.349999994</v>
      </c>
      <c r="H81" s="7">
        <f t="shared" si="22"/>
        <v>96607241.409999996</v>
      </c>
      <c r="I81" s="7">
        <f t="shared" si="22"/>
        <v>48103094.180000007</v>
      </c>
    </row>
    <row r="87" spans="2:9" ht="15" x14ac:dyDescent="0.25">
      <c r="H87" s="10" t="s">
        <v>89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2017-08-28T17:26:49Z</dcterms:modified>
</cp:coreProperties>
</file>