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AEPE OB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I73" i="1"/>
  <c r="H73" i="1"/>
  <c r="G73" i="1"/>
  <c r="F73" i="1"/>
  <c r="E73" i="1"/>
  <c r="I72" i="1"/>
  <c r="F72" i="1"/>
  <c r="F69" i="1" s="1"/>
  <c r="I69" i="1"/>
  <c r="H69" i="1"/>
  <c r="G69" i="1"/>
  <c r="E69" i="1"/>
  <c r="F11" i="1"/>
  <c r="F80" i="1" l="1"/>
  <c r="I80" i="1" s="1"/>
  <c r="D73" i="1"/>
  <c r="I60" i="1"/>
  <c r="F60" i="1"/>
  <c r="F59" i="1"/>
  <c r="I59" i="1" s="1"/>
  <c r="F58" i="1"/>
  <c r="I58" i="1" s="1"/>
  <c r="H57" i="1"/>
  <c r="G57" i="1"/>
  <c r="E57" i="1"/>
  <c r="D57" i="1"/>
  <c r="I56" i="1"/>
  <c r="I54" i="1"/>
  <c r="F56" i="1"/>
  <c r="F55" i="1"/>
  <c r="I55" i="1" s="1"/>
  <c r="F54" i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I46" i="1"/>
  <c r="I45" i="1"/>
  <c r="I44" i="1"/>
  <c r="I43" i="1"/>
  <c r="I42" i="1"/>
  <c r="I39" i="1"/>
  <c r="I38" i="1"/>
  <c r="F46" i="1"/>
  <c r="F45" i="1"/>
  <c r="F44" i="1"/>
  <c r="F43" i="1"/>
  <c r="F42" i="1"/>
  <c r="F41" i="1"/>
  <c r="I41" i="1" s="1"/>
  <c r="F40" i="1"/>
  <c r="I40" i="1" s="1"/>
  <c r="F39" i="1"/>
  <c r="F38" i="1"/>
  <c r="H37" i="1"/>
  <c r="G37" i="1"/>
  <c r="E37" i="1"/>
  <c r="D37" i="1"/>
  <c r="F32" i="1"/>
  <c r="I32" i="1" s="1"/>
  <c r="F30" i="1"/>
  <c r="I30" i="1" s="1"/>
  <c r="I35" i="1"/>
  <c r="F36" i="1"/>
  <c r="I36" i="1" s="1"/>
  <c r="F35" i="1"/>
  <c r="F34" i="1"/>
  <c r="I34" i="1" s="1"/>
  <c r="F33" i="1"/>
  <c r="I33" i="1" s="1"/>
  <c r="F31" i="1"/>
  <c r="I31" i="1" s="1"/>
  <c r="F29" i="1"/>
  <c r="I29" i="1" s="1"/>
  <c r="F28" i="1"/>
  <c r="I28" i="1" s="1"/>
  <c r="H27" i="1"/>
  <c r="G27" i="1"/>
  <c r="E27" i="1"/>
  <c r="D27" i="1"/>
  <c r="H17" i="1"/>
  <c r="G17" i="1"/>
  <c r="E17" i="1"/>
  <c r="D17" i="1"/>
  <c r="I20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F19" i="1"/>
  <c r="I19" i="1" s="1"/>
  <c r="F18" i="1"/>
  <c r="I18" i="1" s="1"/>
  <c r="I15" i="1"/>
  <c r="F16" i="1"/>
  <c r="I16" i="1" s="1"/>
  <c r="F15" i="1"/>
  <c r="F14" i="1"/>
  <c r="I14" i="1" s="1"/>
  <c r="F13" i="1"/>
  <c r="I13" i="1" s="1"/>
  <c r="F12" i="1"/>
  <c r="I12" i="1" s="1"/>
  <c r="I11" i="1"/>
  <c r="F10" i="1"/>
  <c r="I10" i="1" s="1"/>
  <c r="H9" i="1"/>
  <c r="G9" i="1"/>
  <c r="E9" i="1"/>
  <c r="D9" i="1"/>
  <c r="D81" i="1" l="1"/>
  <c r="F57" i="1"/>
  <c r="I57" i="1"/>
  <c r="F47" i="1"/>
  <c r="I47" i="1"/>
  <c r="F37" i="1"/>
  <c r="I37" i="1"/>
  <c r="I27" i="1"/>
  <c r="F27" i="1"/>
  <c r="I17" i="1"/>
  <c r="F17" i="1"/>
  <c r="I9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<sst xmlns="http://schemas.openxmlformats.org/spreadsheetml/2006/main" count="92" uniqueCount="92">
  <si>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</si>
  <si>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</si>
  <si>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</si>
  <si>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</si>
  <si>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</si>
  <si>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</si>
  <si>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</si>
  <si>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</si>
  <si>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</si>
  <si>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</si>
  <si>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</si>
  <si>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</si>
  <si>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</si>
  <si>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</si>
  <si>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</si>
  <si>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</si>
  <si>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</si>
  <si>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</si>
  <si>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</si>
  <si>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</si>
  <si>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</si>
  <si>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</si>
  <si>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</si>
  <si>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</si>
  <si>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</si>
  <si>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</si>
  <si>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</si>
  <si>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</si>
  <si>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</si>
  <si>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</si>
  <si>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</si>
  <si>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</si>
  <si>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</si>
  <si>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</si>
  <si>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</si>
  <si>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</si>
  <si>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</si>
  <si>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</si>
  <si>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</si>
  <si>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</si>
  <si>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</si>
  <si>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</si>
  <si>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</si>
  <si>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</si>
  <si>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</si>
  <si>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</si>
  <si>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</si>
  <si>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</si>
  <si>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</si>
  <si>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</si>
  <si>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</si>
  <si>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</si>
  <si>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</si>
  <si>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</si>
  <si>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</si>
  <si>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</si>
  <si>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</si>
  <si>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</si>
  <si>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</si>
  <si>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</si>
  <si>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</si>
  <si>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</si>
  <si>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</si>
  <si>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</si>
  <si>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</si>
  <si>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</si>
  <si>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</si>
  <si>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</si>
  <si>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</si>
  <si>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</si>
  <si>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</si>
  <si>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</si>
  <si>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</si>
  <si>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</si>
  <si>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</si>
  <si>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</si>
  <si>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</si>
  <si>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</si>
  <si>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</si>
  <si>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</si>
  <si>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</si>
  <si>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</si>
  <si>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</si>
  <si>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</si>
  <si>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</si>
  <si>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</si>
  <si>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</si>
  <si>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</si>
  <si>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</si>
  <si>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</si>
  <si>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Muzquiz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</si>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</sst>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A28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f>+D10+D11+D12+D13+D14+D15+D16</f>
        <v>57264696.609999999</v>
      </c>
      <c r="E9" s="8">
        <f>+E10+E11+E12+E13+E14+E15+E16</f>
        <v>7450296.04</v>
      </c>
      <c r="F9" s="8">
        <f t="shared" ref="F9:I9" si="0">+F10+F11+F12+F13+F14+F15+F16</f>
        <v>64714992.649999999</v>
      </c>
      <c r="G9" s="8">
        <f t="shared" si="0"/>
        <v>57731270.229999997</v>
      </c>
      <c r="H9" s="8">
        <f t="shared" si="0"/>
        <v>57726078.229999997</v>
      </c>
      <c r="I9" s="8">
        <f t="shared" si="0"/>
        <v>6983722.4199999962</v>
      </c>
    </row>
    <row r="10" spans="2:9" x14ac:dyDescent="0.2">
      <c r="B10" s="2"/>
      <c r="C10" s="3" t="s">
        <v>13</v>
      </c>
      <c r="D10" s="6">
        <v>51233136.729999997</v>
      </c>
      <c r="E10" s="6">
        <v>9071865.4000000004</v>
      </c>
      <c r="F10" s="6">
        <f>+D10+E10</f>
        <v>60305002.129999995</v>
      </c>
      <c r="G10" s="6">
        <v>56438594.399999999</v>
      </c>
      <c r="H10" s="6">
        <v>56433402.399999999</v>
      </c>
      <c r="I10" s="6">
        <f>+F10-G10</f>
        <v>3866407.7299999967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>+D11+E11</f>
        <v>0</v>
      </c>
      <c r="G11" s="6">
        <v>0</v>
      </c>
      <c r="H11" s="6">
        <v>0</v>
      </c>
      <c r="I11" s="6">
        <f t="shared" ref="I11:I16" si="1">+F11-G11</f>
        <v>0</v>
      </c>
    </row>
    <row r="12" spans="2:9" x14ac:dyDescent="0.2">
      <c r="B12" s="2"/>
      <c r="C12" s="3" t="s">
        <v>15</v>
      </c>
      <c r="D12" s="6">
        <v>5300953.46</v>
      </c>
      <c r="E12" s="6">
        <v>-2431617.81</v>
      </c>
      <c r="F12" s="6">
        <f t="shared" ref="F11:F16" si="2">+D12+E12</f>
        <v>2869335.65</v>
      </c>
      <c r="G12" s="6">
        <v>111786</v>
      </c>
      <c r="H12" s="6">
        <v>111786</v>
      </c>
      <c r="I12" s="6">
        <f t="shared" si="1"/>
        <v>2757549.65</v>
      </c>
    </row>
    <row r="13" spans="2:9" x14ac:dyDescent="0.2">
      <c r="B13" s="2"/>
      <c r="C13" s="3" t="s">
        <v>16</v>
      </c>
      <c r="D13" s="6">
        <v>34613</v>
      </c>
      <c r="E13" s="6">
        <v>0</v>
      </c>
      <c r="F13" s="6">
        <f t="shared" si="2"/>
        <v>34613</v>
      </c>
      <c r="G13" s="6">
        <v>0</v>
      </c>
      <c r="H13" s="6">
        <v>0</v>
      </c>
      <c r="I13" s="6">
        <f t="shared" si="1"/>
        <v>34613</v>
      </c>
    </row>
    <row r="14" spans="2:9" x14ac:dyDescent="0.2">
      <c r="B14" s="2"/>
      <c r="C14" s="3" t="s">
        <v>17</v>
      </c>
      <c r="D14" s="6">
        <v>688706.15</v>
      </c>
      <c r="E14" s="6">
        <v>810048.45</v>
      </c>
      <c r="F14" s="6">
        <f t="shared" si="2"/>
        <v>1498754.6</v>
      </c>
      <c r="G14" s="6">
        <v>1180889.83</v>
      </c>
      <c r="H14" s="6">
        <v>1180889.83</v>
      </c>
      <c r="I14" s="6">
        <f t="shared" si="1"/>
        <v>317864.77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2"/>
        <v>0</v>
      </c>
      <c r="G15" s="6">
        <v>0</v>
      </c>
      <c r="H15" s="6">
        <v>0</v>
      </c>
      <c r="I15" s="6">
        <f t="shared" si="1"/>
        <v>0</v>
      </c>
    </row>
    <row r="16" spans="2:9" x14ac:dyDescent="0.2">
      <c r="B16" s="2"/>
      <c r="C16" s="3" t="s">
        <v>19</v>
      </c>
      <c r="D16" s="6">
        <v>7287.27</v>
      </c>
      <c r="E16" s="6">
        <v>0</v>
      </c>
      <c r="F16" s="6">
        <f t="shared" si="2"/>
        <v>7287.27</v>
      </c>
      <c r="G16" s="6">
        <v>0</v>
      </c>
      <c r="H16" s="6">
        <v>0</v>
      </c>
      <c r="I16" s="6">
        <f t="shared" si="1"/>
        <v>7287.27</v>
      </c>
    </row>
    <row r="17" spans="2:9" s="9" customFormat="1" x14ac:dyDescent="0.2">
      <c r="B17" s="32" t="s">
        <v>20</v>
      </c>
      <c r="C17" s="33"/>
      <c r="D17" s="8">
        <f t="shared" ref="D17:I17" si="3">+D18+D19+D20+D21+D22+D23+D24+D25+D26</f>
        <v>14618487.859999999</v>
      </c>
      <c r="E17" s="8">
        <f t="shared" si="3"/>
        <v>3039057.82</v>
      </c>
      <c r="F17" s="8">
        <f t="shared" si="3"/>
        <v>17657545.679999996</v>
      </c>
      <c r="G17" s="8">
        <f t="shared" si="3"/>
        <v>15345097.109999999</v>
      </c>
      <c r="H17" s="8">
        <f t="shared" si="3"/>
        <v>15096336.969999999</v>
      </c>
      <c r="I17" s="8">
        <f t="shared" si="3"/>
        <v>2312448.5699999998</v>
      </c>
    </row>
    <row r="18" spans="2:9" x14ac:dyDescent="0.2">
      <c r="B18" s="2"/>
      <c r="C18" s="3" t="s">
        <v>21</v>
      </c>
      <c r="D18" s="6">
        <v>1212682.71</v>
      </c>
      <c r="E18" s="6">
        <v>246242.4</v>
      </c>
      <c r="F18" s="6">
        <f>+D18+E18</f>
        <v>1458925.1099999999</v>
      </c>
      <c r="G18" s="6">
        <v>834980.25</v>
      </c>
      <c r="H18" s="6">
        <v>827415.1</v>
      </c>
      <c r="I18" s="6">
        <f>+F18-G18</f>
        <v>623944.85999999987</v>
      </c>
    </row>
    <row r="19" spans="2:9" x14ac:dyDescent="0.2">
      <c r="B19" s="2"/>
      <c r="C19" s="3" t="s">
        <v>22</v>
      </c>
      <c r="D19" s="6">
        <v>1169978.9099999999</v>
      </c>
      <c r="E19" s="6">
        <v>136505</v>
      </c>
      <c r="F19" s="6">
        <f t="shared" ref="F19:F26" si="4">+D19+E19</f>
        <v>1306483.9099999999</v>
      </c>
      <c r="G19" s="6">
        <v>1137956.1000000001</v>
      </c>
      <c r="H19" s="6">
        <v>1137956.1000000001</v>
      </c>
      <c r="I19" s="6">
        <f t="shared" ref="I19:I26" si="5">+F19-G19</f>
        <v>168527.80999999982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3416059.22</v>
      </c>
      <c r="E21" s="6">
        <v>941325.43</v>
      </c>
      <c r="F21" s="6">
        <f t="shared" si="4"/>
        <v>4357384.6500000004</v>
      </c>
      <c r="G21" s="6">
        <v>3813885.64</v>
      </c>
      <c r="H21" s="6">
        <v>3607913.46</v>
      </c>
      <c r="I21" s="6">
        <f t="shared" si="5"/>
        <v>543499.01000000024</v>
      </c>
    </row>
    <row r="22" spans="2:9" x14ac:dyDescent="0.2">
      <c r="B22" s="2"/>
      <c r="C22" s="3" t="s">
        <v>25</v>
      </c>
      <c r="D22" s="6">
        <v>170634.49</v>
      </c>
      <c r="E22" s="6">
        <v>51653.94</v>
      </c>
      <c r="F22" s="6">
        <f t="shared" si="4"/>
        <v>222288.43</v>
      </c>
      <c r="G22" s="6">
        <v>34870.769999999997</v>
      </c>
      <c r="H22" s="6">
        <v>33590.85</v>
      </c>
      <c r="I22" s="6">
        <f t="shared" si="5"/>
        <v>187417.66</v>
      </c>
    </row>
    <row r="23" spans="2:9" x14ac:dyDescent="0.2">
      <c r="B23" s="2"/>
      <c r="C23" s="3" t="s">
        <v>26</v>
      </c>
      <c r="D23" s="6">
        <v>6659684.6900000004</v>
      </c>
      <c r="E23" s="6">
        <v>1202333.8999999999</v>
      </c>
      <c r="F23" s="6">
        <f t="shared" si="4"/>
        <v>7862018.5899999999</v>
      </c>
      <c r="G23" s="6">
        <v>7487364.75</v>
      </c>
      <c r="H23" s="6">
        <v>7454941.8399999999</v>
      </c>
      <c r="I23" s="6">
        <f t="shared" si="5"/>
        <v>374653.83999999985</v>
      </c>
    </row>
    <row r="24" spans="2:9" x14ac:dyDescent="0.2">
      <c r="B24" s="2"/>
      <c r="C24" s="3" t="s">
        <v>27</v>
      </c>
      <c r="D24" s="6">
        <v>1779472.19</v>
      </c>
      <c r="E24" s="6">
        <v>-74379.94</v>
      </c>
      <c r="F24" s="6">
        <f t="shared" si="4"/>
        <v>1705092.25</v>
      </c>
      <c r="G24" s="6">
        <v>1380982.65</v>
      </c>
      <c r="H24" s="6">
        <v>1380982.65</v>
      </c>
      <c r="I24" s="6">
        <f t="shared" si="5"/>
        <v>324109.60000000009</v>
      </c>
    </row>
    <row r="25" spans="2:9" x14ac:dyDescent="0.2">
      <c r="B25" s="2"/>
      <c r="C25" s="3" t="s">
        <v>28</v>
      </c>
      <c r="D25" s="6">
        <v>0</v>
      </c>
      <c r="E25" s="6">
        <v>27001</v>
      </c>
      <c r="F25" s="6">
        <f t="shared" si="4"/>
        <v>27001</v>
      </c>
      <c r="G25" s="6">
        <v>26785.62</v>
      </c>
      <c r="H25" s="6">
        <v>26785.62</v>
      </c>
      <c r="I25" s="6">
        <f t="shared" si="5"/>
        <v>215.38000000000102</v>
      </c>
    </row>
    <row r="26" spans="2:9" x14ac:dyDescent="0.2">
      <c r="B26" s="2"/>
      <c r="C26" s="3" t="s">
        <v>29</v>
      </c>
      <c r="D26" s="6">
        <v>209975.65</v>
      </c>
      <c r="E26" s="6">
        <v>508376.09</v>
      </c>
      <c r="F26" s="6">
        <f t="shared" si="4"/>
        <v>718351.74</v>
      </c>
      <c r="G26" s="6">
        <v>628271.32999999996</v>
      </c>
      <c r="H26" s="6">
        <v>626751.35</v>
      </c>
      <c r="I26" s="6">
        <f t="shared" si="5"/>
        <v>90080.410000000033</v>
      </c>
    </row>
    <row r="27" spans="2:9" s="9" customFormat="1" x14ac:dyDescent="0.2">
      <c r="B27" s="32" t="s">
        <v>30</v>
      </c>
      <c r="C27" s="33"/>
      <c r="D27" s="8">
        <f>+D28+D29+D30+D31+D32+D33+D34+D35+D36</f>
        <v>30752400.579999998</v>
      </c>
      <c r="E27" s="8">
        <f t="shared" ref="E27:I27" si="6">+E28+E29+E30+E31+E32+E33+E34+E35+E36</f>
        <v>7981419.1699999999</v>
      </c>
      <c r="F27" s="8">
        <f t="shared" si="6"/>
        <v>38733819.75</v>
      </c>
      <c r="G27" s="8">
        <f t="shared" si="6"/>
        <v>29664700.850000001</v>
      </c>
      <c r="H27" s="8">
        <f t="shared" si="6"/>
        <v>29199136.839999996</v>
      </c>
      <c r="I27" s="8">
        <f t="shared" si="6"/>
        <v>9069118.9000000004</v>
      </c>
    </row>
    <row r="28" spans="2:9" x14ac:dyDescent="0.2">
      <c r="B28" s="2"/>
      <c r="C28" s="3" t="s">
        <v>31</v>
      </c>
      <c r="D28" s="6">
        <v>11955146.91</v>
      </c>
      <c r="E28" s="6">
        <v>5008493.59</v>
      </c>
      <c r="F28" s="6">
        <f>+D28+E28</f>
        <v>16963640.5</v>
      </c>
      <c r="G28" s="6">
        <v>13206363.07</v>
      </c>
      <c r="H28" s="6">
        <v>13156581.07</v>
      </c>
      <c r="I28" s="6">
        <f>+F28-G28</f>
        <v>3757277.4299999997</v>
      </c>
    </row>
    <row r="29" spans="2:9" x14ac:dyDescent="0.2">
      <c r="B29" s="2"/>
      <c r="C29" s="3" t="s">
        <v>32</v>
      </c>
      <c r="D29" s="6">
        <v>3891063.28</v>
      </c>
      <c r="E29" s="6">
        <v>-562559.64</v>
      </c>
      <c r="F29" s="6">
        <f t="shared" ref="F29:F36" si="7">+D29+E29</f>
        <v>3328503.6399999997</v>
      </c>
      <c r="G29" s="6">
        <v>3185710.08</v>
      </c>
      <c r="H29" s="6">
        <v>3039334.08</v>
      </c>
      <c r="I29" s="6">
        <f t="shared" ref="I29:I36" si="8">+F29-G29</f>
        <v>142793.55999999959</v>
      </c>
    </row>
    <row r="30" spans="2:9" x14ac:dyDescent="0.2">
      <c r="B30" s="2"/>
      <c r="C30" s="3" t="s">
        <v>33</v>
      </c>
      <c r="D30" s="6">
        <v>4523514.28</v>
      </c>
      <c r="E30" s="6">
        <v>546080.07999999996</v>
      </c>
      <c r="F30" s="6">
        <f t="shared" si="7"/>
        <v>5069594.3600000003</v>
      </c>
      <c r="G30" s="6">
        <v>2228531.96</v>
      </c>
      <c r="H30" s="6">
        <v>2054531.96</v>
      </c>
      <c r="I30" s="6">
        <f t="shared" si="8"/>
        <v>2841062.4000000004</v>
      </c>
    </row>
    <row r="31" spans="2:9" x14ac:dyDescent="0.2">
      <c r="B31" s="2"/>
      <c r="C31" s="3" t="s">
        <v>34</v>
      </c>
      <c r="D31" s="6">
        <v>323107.90000000002</v>
      </c>
      <c r="E31" s="6">
        <v>212500</v>
      </c>
      <c r="F31" s="6">
        <f t="shared" si="7"/>
        <v>535607.9</v>
      </c>
      <c r="G31" s="6">
        <v>458671.72</v>
      </c>
      <c r="H31" s="6">
        <v>458671.72</v>
      </c>
      <c r="I31" s="6">
        <f t="shared" si="8"/>
        <v>76936.180000000051</v>
      </c>
    </row>
    <row r="32" spans="2:9" x14ac:dyDescent="0.2">
      <c r="B32" s="2"/>
      <c r="C32" s="3" t="s">
        <v>35</v>
      </c>
      <c r="D32" s="6">
        <v>3189643.15</v>
      </c>
      <c r="E32" s="6">
        <v>573019.88</v>
      </c>
      <c r="F32" s="6">
        <f t="shared" si="7"/>
        <v>3762663.03</v>
      </c>
      <c r="G32" s="6">
        <v>3244698.86</v>
      </c>
      <c r="H32" s="6">
        <v>3233029.26</v>
      </c>
      <c r="I32" s="6">
        <f t="shared" si="8"/>
        <v>517964.16999999993</v>
      </c>
    </row>
    <row r="33" spans="2:9" x14ac:dyDescent="0.2">
      <c r="B33" s="2"/>
      <c r="C33" s="3" t="s">
        <v>36</v>
      </c>
      <c r="D33" s="6">
        <v>2814016.82</v>
      </c>
      <c r="E33" s="6">
        <v>165920.34</v>
      </c>
      <c r="F33" s="6">
        <f t="shared" si="7"/>
        <v>2979937.1599999997</v>
      </c>
      <c r="G33" s="6">
        <v>2968819.28</v>
      </c>
      <c r="H33" s="6">
        <v>2908613.28</v>
      </c>
      <c r="I33" s="6">
        <f t="shared" si="8"/>
        <v>11117.879999999888</v>
      </c>
    </row>
    <row r="34" spans="2:9" x14ac:dyDescent="0.2">
      <c r="B34" s="2"/>
      <c r="C34" s="3" t="s">
        <v>37</v>
      </c>
      <c r="D34" s="6">
        <v>589535.64</v>
      </c>
      <c r="E34" s="6">
        <v>306600.94</v>
      </c>
      <c r="F34" s="6">
        <f t="shared" si="7"/>
        <v>896136.58000000007</v>
      </c>
      <c r="G34" s="6">
        <v>804269.44</v>
      </c>
      <c r="H34" s="6">
        <v>803637.43</v>
      </c>
      <c r="I34" s="6">
        <f t="shared" si="8"/>
        <v>91867.14000000013</v>
      </c>
    </row>
    <row r="35" spans="2:9" x14ac:dyDescent="0.2">
      <c r="B35" s="2"/>
      <c r="C35" s="3" t="s">
        <v>38</v>
      </c>
      <c r="D35" s="6">
        <v>1300000</v>
      </c>
      <c r="E35" s="6">
        <v>1045200.25</v>
      </c>
      <c r="F35" s="6">
        <f t="shared" si="7"/>
        <v>2345200.25</v>
      </c>
      <c r="G35" s="6">
        <v>2340275.6</v>
      </c>
      <c r="H35" s="6">
        <v>2317377.2000000002</v>
      </c>
      <c r="I35" s="6">
        <f t="shared" si="8"/>
        <v>4924.6499999999069</v>
      </c>
    </row>
    <row r="36" spans="2:9" x14ac:dyDescent="0.2">
      <c r="B36" s="2"/>
      <c r="C36" s="3" t="s">
        <v>39</v>
      </c>
      <c r="D36" s="6">
        <v>2166372.6</v>
      </c>
      <c r="E36" s="6">
        <v>686163.73</v>
      </c>
      <c r="F36" s="6">
        <f t="shared" si="7"/>
        <v>2852536.33</v>
      </c>
      <c r="G36" s="6">
        <v>1227360.8400000001</v>
      </c>
      <c r="H36" s="6">
        <v>1227360.8400000001</v>
      </c>
      <c r="I36" s="6">
        <f t="shared" si="8"/>
        <v>1625175.49</v>
      </c>
    </row>
    <row r="37" spans="2:9" s="9" customFormat="1" x14ac:dyDescent="0.2">
      <c r="B37" s="32" t="s">
        <v>40</v>
      </c>
      <c r="C37" s="33"/>
      <c r="D37" s="8">
        <f>+D38+D39+D40+D41+D42+D43+D44+D45+D46</f>
        <v>10200000</v>
      </c>
      <c r="E37" s="8">
        <f t="shared" ref="E37:I37" si="9">+E38+E39+E40+E41+E42+E43+E44+E45+E46</f>
        <v>4203586.3499999996</v>
      </c>
      <c r="F37" s="8">
        <f t="shared" si="9"/>
        <v>14403586.35</v>
      </c>
      <c r="G37" s="8">
        <f t="shared" si="9"/>
        <v>14208178.65</v>
      </c>
      <c r="H37" s="8">
        <f t="shared" si="9"/>
        <v>14183763.449999999</v>
      </c>
      <c r="I37" s="8">
        <f t="shared" si="9"/>
        <v>195407.69999999925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+D39+E39</f>
        <v>0</v>
      </c>
      <c r="G39" s="6">
        <v>0</v>
      </c>
      <c r="H39" s="6">
        <v>0</v>
      </c>
      <c r="I39" s="6">
        <f t="shared" ref="I39:I46" si="11">+F39-G39</f>
        <v>0</v>
      </c>
    </row>
    <row r="40" spans="2:9" x14ac:dyDescent="0.2">
      <c r="B40" s="2"/>
      <c r="C40" s="3" t="s">
        <v>43</v>
      </c>
      <c r="D40" s="6">
        <v>3250000</v>
      </c>
      <c r="E40" s="6">
        <v>982000.1</v>
      </c>
      <c r="F40" s="6">
        <f t="shared" si="10"/>
        <v>4232000.0999999996</v>
      </c>
      <c r="G40" s="6">
        <v>4215841.91</v>
      </c>
      <c r="H40" s="6">
        <v>4215841.91</v>
      </c>
      <c r="I40" s="6">
        <f t="shared" si="11"/>
        <v>16158.189999999478</v>
      </c>
    </row>
    <row r="41" spans="2:9" x14ac:dyDescent="0.2">
      <c r="B41" s="2"/>
      <c r="C41" s="3" t="s">
        <v>44</v>
      </c>
      <c r="D41" s="6">
        <v>6950000</v>
      </c>
      <c r="E41" s="6">
        <v>3221586.25</v>
      </c>
      <c r="F41" s="6">
        <f t="shared" si="10"/>
        <v>10171586.25</v>
      </c>
      <c r="G41" s="6">
        <v>9992336.7400000002</v>
      </c>
      <c r="H41" s="6">
        <v>9967921.5399999991</v>
      </c>
      <c r="I41" s="6">
        <f t="shared" si="11"/>
        <v>179249.50999999978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+D48+D49+D50+D51+D52+D53+D54+D55+D56</f>
        <v>7772789.0100000007</v>
      </c>
      <c r="E47" s="8">
        <f t="shared" ref="E47:I47" si="12">+E48+E49+E50+E51+E52+E53+E54+E55+E56</f>
        <v>-2795025.96</v>
      </c>
      <c r="F47" s="8">
        <f t="shared" si="12"/>
        <v>4977763.05</v>
      </c>
      <c r="G47" s="8">
        <f t="shared" si="12"/>
        <v>970481.34</v>
      </c>
      <c r="H47" s="8">
        <f t="shared" si="12"/>
        <v>970481.34</v>
      </c>
      <c r="I47" s="8">
        <f t="shared" si="12"/>
        <v>4007281.71</v>
      </c>
    </row>
    <row r="48" spans="2:9" x14ac:dyDescent="0.2">
      <c r="B48" s="2"/>
      <c r="C48" s="3" t="s">
        <v>51</v>
      </c>
      <c r="D48" s="6">
        <v>691343.65</v>
      </c>
      <c r="E48" s="6">
        <v>135547.56</v>
      </c>
      <c r="F48" s="6">
        <f>+D48+E48</f>
        <v>826891.21</v>
      </c>
      <c r="G48" s="6">
        <v>368100.92</v>
      </c>
      <c r="H48" s="6">
        <v>368100.92</v>
      </c>
      <c r="I48" s="6">
        <f>+F48-G48</f>
        <v>458790.29</v>
      </c>
    </row>
    <row r="49" spans="2:9" x14ac:dyDescent="0.2">
      <c r="B49" s="2"/>
      <c r="C49" s="3" t="s">
        <v>52</v>
      </c>
      <c r="D49" s="6">
        <v>60000</v>
      </c>
      <c r="E49" s="6">
        <v>49400</v>
      </c>
      <c r="F49" s="6">
        <f t="shared" ref="F49:F56" si="13">+D49+E49</f>
        <v>109400</v>
      </c>
      <c r="G49" s="6">
        <v>102698.65</v>
      </c>
      <c r="H49" s="6">
        <v>102698.65</v>
      </c>
      <c r="I49" s="6">
        <f t="shared" ref="I49:I56" si="14">+F49-G49</f>
        <v>6701.3500000000058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4574529</v>
      </c>
      <c r="E51" s="6">
        <v>-3053639.91</v>
      </c>
      <c r="F51" s="6">
        <f t="shared" si="13"/>
        <v>1520889.0899999999</v>
      </c>
      <c r="G51" s="6">
        <v>55000</v>
      </c>
      <c r="H51" s="6">
        <v>55000</v>
      </c>
      <c r="I51" s="6">
        <f t="shared" si="14"/>
        <v>1465889.0899999999</v>
      </c>
    </row>
    <row r="52" spans="2:9" x14ac:dyDescent="0.2">
      <c r="B52" s="2"/>
      <c r="C52" s="3" t="s">
        <v>55</v>
      </c>
      <c r="D52" s="6">
        <v>150000</v>
      </c>
      <c r="E52" s="6">
        <v>0</v>
      </c>
      <c r="F52" s="6">
        <f t="shared" si="13"/>
        <v>150000</v>
      </c>
      <c r="G52" s="6">
        <v>0</v>
      </c>
      <c r="H52" s="6">
        <v>0</v>
      </c>
      <c r="I52" s="6">
        <f t="shared" si="14"/>
        <v>150000</v>
      </c>
    </row>
    <row r="53" spans="2:9" x14ac:dyDescent="0.2">
      <c r="B53" s="2"/>
      <c r="C53" s="3" t="s">
        <v>56</v>
      </c>
      <c r="D53" s="6">
        <v>296916.36</v>
      </c>
      <c r="E53" s="6">
        <v>123666.39</v>
      </c>
      <c r="F53" s="6">
        <f t="shared" si="13"/>
        <v>420582.75</v>
      </c>
      <c r="G53" s="6">
        <v>64681.77</v>
      </c>
      <c r="H53" s="6">
        <v>64681.77</v>
      </c>
      <c r="I53" s="6">
        <f t="shared" si="14"/>
        <v>355900.98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2000000</v>
      </c>
      <c r="E55" s="6">
        <v>-50000</v>
      </c>
      <c r="F55" s="6">
        <f t="shared" si="13"/>
        <v>1950000</v>
      </c>
      <c r="G55" s="6">
        <v>380000</v>
      </c>
      <c r="H55" s="6">
        <v>380000</v>
      </c>
      <c r="I55" s="6">
        <f t="shared" si="14"/>
        <v>1570000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+D58+D59+D60</f>
        <v>53170313.560000002</v>
      </c>
      <c r="E57" s="8">
        <f t="shared" ref="E57:I57" si="15">+E58+E59+E60</f>
        <v>-9605624.4499999993</v>
      </c>
      <c r="F57" s="8">
        <f t="shared" si="15"/>
        <v>43564689.109999999</v>
      </c>
      <c r="G57" s="8">
        <f t="shared" si="15"/>
        <v>26992561.009999998</v>
      </c>
      <c r="H57" s="8">
        <f t="shared" si="15"/>
        <v>24455948.109999999</v>
      </c>
      <c r="I57" s="8">
        <f t="shared" si="15"/>
        <v>16572128.099999996</v>
      </c>
    </row>
    <row r="58" spans="2:9" x14ac:dyDescent="0.2">
      <c r="B58" s="2"/>
      <c r="C58" s="3" t="s">
        <v>61</v>
      </c>
      <c r="D58" s="6">
        <v>22347676.73</v>
      </c>
      <c r="E58" s="6">
        <v>15682396.57</v>
      </c>
      <c r="F58" s="6">
        <f>+D58+E58</f>
        <v>38030073.299999997</v>
      </c>
      <c r="G58" s="6">
        <v>22381303.66</v>
      </c>
      <c r="H58" s="6">
        <v>20420570.059999999</v>
      </c>
      <c r="I58" s="6">
        <f>+F58-G58</f>
        <v>15648769.639999997</v>
      </c>
    </row>
    <row r="59" spans="2:9" x14ac:dyDescent="0.2">
      <c r="B59" s="2"/>
      <c r="C59" s="3" t="s">
        <v>62</v>
      </c>
      <c r="D59" s="6">
        <v>30822636.829999998</v>
      </c>
      <c r="E59" s="6">
        <v>-25288021.02</v>
      </c>
      <c r="F59" s="6">
        <f t="shared" ref="F59:F60" si="16">+D59+E59</f>
        <v>5534615.8099999987</v>
      </c>
      <c r="G59" s="6">
        <v>4611257.3499999996</v>
      </c>
      <c r="H59" s="6">
        <v>4035378.05</v>
      </c>
      <c r="I59" s="6">
        <f t="shared" ref="I59:I60" si="17">+F59-G59</f>
        <v>923358.45999999903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f t="shared" ref="E69:I69" si="18">+E70+E71+E72</f>
        <v>4330144.22</v>
      </c>
      <c r="F69" s="8">
        <f t="shared" si="18"/>
        <v>4330144.22</v>
      </c>
      <c r="G69" s="8">
        <f t="shared" si="18"/>
        <v>3973517.4</v>
      </c>
      <c r="H69" s="8">
        <f t="shared" si="18"/>
        <v>3973517.4</v>
      </c>
      <c r="I69" s="8">
        <f t="shared" si="18"/>
        <v>356626.81999999983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4330144.22</v>
      </c>
      <c r="F72" s="6">
        <f t="shared" ref="F72" si="19">+D72+E72</f>
        <v>4330144.22</v>
      </c>
      <c r="G72" s="6">
        <v>3973517.4</v>
      </c>
      <c r="H72" s="6">
        <v>3973517.4</v>
      </c>
      <c r="I72" s="6">
        <f t="shared" ref="I72" si="20">+F72-G72</f>
        <v>356626.81999999983</v>
      </c>
    </row>
    <row r="73" spans="2:9" s="9" customFormat="1" x14ac:dyDescent="0.2">
      <c r="B73" s="32" t="s">
        <v>76</v>
      </c>
      <c r="C73" s="33"/>
      <c r="D73" s="8">
        <f>+D74+D75+D76+D77+D78+D79+D80</f>
        <v>4456759.84</v>
      </c>
      <c r="E73" s="8">
        <f t="shared" ref="E73:I73" si="21">+E74+E75+E76+E77+E78+E79+E80</f>
        <v>-4456759.8</v>
      </c>
      <c r="F73" s="8">
        <f t="shared" si="21"/>
        <v>4.0000000037252903E-2</v>
      </c>
      <c r="G73" s="8">
        <f t="shared" si="21"/>
        <v>0</v>
      </c>
      <c r="H73" s="8">
        <f t="shared" si="21"/>
        <v>0</v>
      </c>
      <c r="I73" s="8">
        <f t="shared" si="21"/>
        <v>4.0000000037252903E-2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4456759.84</v>
      </c>
      <c r="E80" s="6">
        <v>-4456759.8</v>
      </c>
      <c r="F80" s="6">
        <f>+D80+E80</f>
        <v>4.0000000037252903E-2</v>
      </c>
      <c r="G80" s="6">
        <v>0</v>
      </c>
      <c r="H80" s="6">
        <v>0</v>
      </c>
      <c r="I80" s="6">
        <f>+F80-G80</f>
        <v>4.0000000037252903E-2</v>
      </c>
    </row>
    <row r="81" spans="2:9" ht="12.75" thickBot="1" x14ac:dyDescent="0.25">
      <c r="B81" s="34" t="s">
        <v>84</v>
      </c>
      <c r="C81" s="35"/>
      <c r="D81" s="7">
        <f>+D9+D17+D27+D37+D47+D57+D73</f>
        <v>178235447.46000001</v>
      </c>
      <c r="E81" s="7">
        <f>+E9+E17+E27+E37+E47+E57+E73+E69</f>
        <v>10147093.390000002</v>
      </c>
      <c r="F81" s="7">
        <f t="shared" ref="F81:I81" si="22">+F9+F17+F27+F37+F47+F57+F73+F69</f>
        <v>188382540.85000002</v>
      </c>
      <c r="G81" s="7">
        <f t="shared" si="22"/>
        <v>148885806.59</v>
      </c>
      <c r="H81" s="7">
        <f t="shared" si="22"/>
        <v>145605262.34</v>
      </c>
      <c r="I81" s="7">
        <f t="shared" si="22"/>
        <v>39496734.25999999</v>
      </c>
    </row>
    <row r="87" spans="2:9" ht="15" x14ac:dyDescent="0.25">
      <c r="H87" s="10" t="s">
        <v>89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2017-08-28T18:07:02Z</dcterms:modified>
</cp:coreProperties>
</file>