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8915" windowHeight="8370" activeTab="5"/>
  </bookViews>
  <sheets>
    <sheet name="ESF01" sheetId="1" r:id="rId1"/>
    <sheet name="ESF02" sheetId="2" r:id="rId2"/>
    <sheet name="EA01" sheetId="3" r:id="rId3"/>
    <sheet name="EVHP01" sheetId="4" r:id="rId4"/>
    <sheet name="EFE 01" sheetId="5" r:id="rId5"/>
    <sheet name="II notas de memoria " sheetId="6" r:id="rId6"/>
    <sheet name="notas adm punto 10" sheetId="7" r:id="rId7"/>
    <sheet name="Hoja1" sheetId="8" r:id="rId8"/>
  </sheets>
  <calcPr calcId="145621"/>
  <fileRecoveryPr repairLoad="1"/>
</workbook>
</file>

<file path=xl/calcChain.xml><?xml version="1.0" encoding="utf-8"?>
<calcChain xmlns="http://schemas.openxmlformats.org/spreadsheetml/2006/main">
  <c r="D25" i="3" l="1"/>
  <c r="E70" i="6" l="1"/>
  <c r="E69" i="6"/>
  <c r="E68" i="6"/>
  <c r="E63" i="6"/>
  <c r="E66" i="6"/>
  <c r="E64" i="6"/>
  <c r="E65" i="6"/>
  <c r="E67" i="6"/>
  <c r="E71" i="6"/>
  <c r="E72" i="6"/>
  <c r="E73" i="6"/>
  <c r="E74" i="6"/>
  <c r="E62" i="6"/>
  <c r="E15" i="6"/>
  <c r="E22" i="6" s="1"/>
  <c r="B15" i="6"/>
  <c r="B22" i="6" s="1"/>
  <c r="C22" i="6"/>
  <c r="D22" i="6"/>
  <c r="D152" i="5"/>
  <c r="D184" i="5" s="1"/>
  <c r="D141" i="5"/>
  <c r="D89" i="5"/>
  <c r="D121" i="5" s="1"/>
  <c r="D45" i="4" l="1"/>
  <c r="E29" i="4"/>
  <c r="D29" i="4"/>
  <c r="E189" i="3"/>
  <c r="D189" i="3"/>
  <c r="E160" i="3" l="1"/>
  <c r="D160" i="3"/>
  <c r="E153" i="3"/>
  <c r="D153" i="3"/>
  <c r="E143" i="3"/>
  <c r="D143" i="3"/>
  <c r="E135" i="3"/>
  <c r="D135" i="3"/>
  <c r="E130" i="3"/>
  <c r="D130" i="3"/>
  <c r="E122" i="3"/>
  <c r="D122" i="3"/>
  <c r="E129" i="3" l="1"/>
  <c r="D129" i="3"/>
  <c r="E44" i="3"/>
  <c r="D44" i="3"/>
  <c r="E42" i="3"/>
  <c r="D42" i="3"/>
  <c r="E39" i="3"/>
  <c r="D39" i="3"/>
  <c r="E35" i="3"/>
  <c r="D35" i="3"/>
  <c r="E33" i="3"/>
  <c r="D33" i="3"/>
  <c r="E29" i="3"/>
  <c r="D29" i="3"/>
  <c r="E7" i="3"/>
  <c r="D22" i="3"/>
  <c r="D20" i="3"/>
  <c r="D17" i="3"/>
  <c r="D13" i="3"/>
  <c r="D11" i="3"/>
  <c r="D7" i="3"/>
  <c r="E47" i="3" l="1"/>
  <c r="D47" i="3"/>
  <c r="E72" i="2"/>
  <c r="G47" i="1"/>
  <c r="D182" i="3" l="1"/>
  <c r="E113" i="3"/>
  <c r="D83" i="3"/>
  <c r="E66" i="3"/>
  <c r="D66" i="3"/>
  <c r="F16" i="2"/>
  <c r="E47" i="1"/>
  <c r="D28" i="5" l="1"/>
  <c r="E11" i="3" l="1"/>
  <c r="E13" i="3"/>
  <c r="E17" i="3"/>
  <c r="E20" i="3"/>
  <c r="E22" i="3"/>
  <c r="C24" i="7" l="1"/>
  <c r="C21" i="7"/>
  <c r="C19" i="7"/>
  <c r="C16" i="7"/>
  <c r="C12" i="7"/>
  <c r="C8" i="7"/>
  <c r="D79" i="5" l="1"/>
  <c r="E106" i="3" l="1"/>
  <c r="D113" i="3"/>
  <c r="D106" i="3"/>
  <c r="E96" i="3"/>
  <c r="D96" i="3"/>
  <c r="E88" i="3"/>
  <c r="D88" i="3"/>
  <c r="D82" i="3" s="1"/>
  <c r="E83" i="3"/>
  <c r="E25" i="3"/>
  <c r="E82" i="3" l="1"/>
  <c r="D40" i="4"/>
  <c r="F165" i="2" l="1"/>
  <c r="F128" i="2"/>
  <c r="E128" i="2"/>
  <c r="E16" i="2"/>
  <c r="D21" i="5" l="1"/>
  <c r="D13" i="5"/>
  <c r="C13" i="5"/>
  <c r="E40" i="4"/>
  <c r="E37" i="4"/>
  <c r="D37" i="4"/>
  <c r="E16" i="4"/>
  <c r="D16" i="4"/>
  <c r="E182" i="3"/>
  <c r="E45" i="4" l="1"/>
  <c r="E165" i="2"/>
  <c r="F149" i="2"/>
  <c r="E149" i="2"/>
  <c r="F141" i="2" l="1"/>
  <c r="E141" i="2"/>
  <c r="F135" i="2"/>
  <c r="E135" i="2"/>
  <c r="F86" i="2" l="1"/>
  <c r="E86" i="2"/>
  <c r="F72" i="2"/>
</calcChain>
</file>

<file path=xl/sharedStrings.xml><?xml version="1.0" encoding="utf-8"?>
<sst xmlns="http://schemas.openxmlformats.org/spreadsheetml/2006/main" count="877" uniqueCount="499">
  <si>
    <t>RECURSOS FISCALES</t>
  </si>
  <si>
    <t>FOPADEM 2015</t>
  </si>
  <si>
    <t>PARTICIPACIONES FISCALES</t>
  </si>
  <si>
    <t>RESERVA</t>
  </si>
  <si>
    <t>ISR PARTICIPABLE</t>
  </si>
  <si>
    <t>FORTAMUN 2015</t>
  </si>
  <si>
    <t>FAISM 2015</t>
  </si>
  <si>
    <t>FID 2015</t>
  </si>
  <si>
    <t>INFRAESTRUCTURA 2013</t>
  </si>
  <si>
    <t>SECRETARIA DE ECONOMIA</t>
  </si>
  <si>
    <t>FONDO DE FORTALECIMIENTO</t>
  </si>
  <si>
    <t>BECAS NIÑOS</t>
  </si>
  <si>
    <t xml:space="preserve">INFRAESTRUCTURA </t>
  </si>
  <si>
    <t xml:space="preserve">FOPADEM </t>
  </si>
  <si>
    <t xml:space="preserve">TOTAL </t>
  </si>
  <si>
    <t xml:space="preserve">CUENTA </t>
  </si>
  <si>
    <t xml:space="preserve">CONCEPTO </t>
  </si>
  <si>
    <t xml:space="preserve">TIPO </t>
  </si>
  <si>
    <t xml:space="preserve">Efectivo y Equivalentes </t>
  </si>
  <si>
    <t>Fondos Fijos de Caja</t>
  </si>
  <si>
    <t>Bancos Moneda Nacional/Cts. Bancarias</t>
  </si>
  <si>
    <t>Depositos en Garantía</t>
  </si>
  <si>
    <t>Otras Cuentas</t>
  </si>
  <si>
    <t>(pesos)</t>
  </si>
  <si>
    <t xml:space="preserve">SUMA </t>
  </si>
  <si>
    <t xml:space="preserve">ESF 01 </t>
  </si>
  <si>
    <t xml:space="preserve">ACTIVO </t>
  </si>
  <si>
    <t>El Municipio no cuenta con inversiones a largo plazo, las inversiones financieras</t>
  </si>
  <si>
    <t>son con vencimiento a 1 día y se integran de la siguiente forma:</t>
  </si>
  <si>
    <t xml:space="preserve">VENCIMIENTO </t>
  </si>
  <si>
    <t xml:space="preserve">Gastos a comprobar- empleados </t>
  </si>
  <si>
    <t xml:space="preserve">Prestamos a empleados </t>
  </si>
  <si>
    <t>Menor a 365 días</t>
  </si>
  <si>
    <t>Menor a 90 días</t>
  </si>
  <si>
    <t xml:space="preserve">Credito al salario </t>
  </si>
  <si>
    <t>Ejercicios anteriores</t>
  </si>
  <si>
    <t xml:space="preserve">Otros Deudores </t>
  </si>
  <si>
    <t>Cuentas por Cobrar ejercicio  2007</t>
  </si>
  <si>
    <t xml:space="preserve">Subsidio al empleo </t>
  </si>
  <si>
    <t>SUMAS</t>
  </si>
  <si>
    <t xml:space="preserve">Deudores diversos </t>
  </si>
  <si>
    <t xml:space="preserve">proveedores por adquisición de bienes y prestación de servicios a corto plazo. </t>
  </si>
  <si>
    <t xml:space="preserve">Esta nota no aplica para  el  Municipio ya que no cuenta con  pagos por anticipo a </t>
  </si>
  <si>
    <t xml:space="preserve">Esta nota no aplica  para el Municipio ya que no realiza  ningún proceso de transformación </t>
  </si>
  <si>
    <t xml:space="preserve">y/o elaboración de bienes. </t>
  </si>
  <si>
    <t xml:space="preserve">Almacen de adquisiciones </t>
  </si>
  <si>
    <t xml:space="preserve">Almacenes </t>
  </si>
  <si>
    <t xml:space="preserve">ESF 02.-  Derechos a recibir y equivalentes </t>
  </si>
  <si>
    <t xml:space="preserve">ESF 03.- Derechos a Recibir de Bienes o Servicios </t>
  </si>
  <si>
    <t xml:space="preserve">ESF 04.- Bienes Disponibles para su Transformación o Consumo </t>
  </si>
  <si>
    <t xml:space="preserve">ESF 05.- Bienes Disponibles para su consumo dentro de la Cuenta de Almacén </t>
  </si>
  <si>
    <t xml:space="preserve">ESF 06.- Inversiones Financieras </t>
  </si>
  <si>
    <t xml:space="preserve">Esta Nota no aplica al Municipio ya que no tiene inversiones financieras, solo </t>
  </si>
  <si>
    <t xml:space="preserve">maneja inversiones con vencimiento a 1 día de plazo. </t>
  </si>
  <si>
    <t xml:space="preserve">Inversiones Financieras a largo plazo </t>
  </si>
  <si>
    <t>FIDEICOMISOS</t>
  </si>
  <si>
    <t>Inversiones Financieras a largo plazo</t>
  </si>
  <si>
    <t xml:space="preserve">INVERSIONES FINANCIERAS </t>
  </si>
  <si>
    <t xml:space="preserve">ESF 07.- Inversiones Finacieras </t>
  </si>
  <si>
    <t xml:space="preserve">ESF 08.- Bienes Muebles e Inmuebles </t>
  </si>
  <si>
    <t xml:space="preserve">ESTADO </t>
  </si>
  <si>
    <t xml:space="preserve">Bienes Muebles </t>
  </si>
  <si>
    <t xml:space="preserve">Muebles de oficina </t>
  </si>
  <si>
    <t xml:space="preserve">Equipo de Computo </t>
  </si>
  <si>
    <t>Otros Mobiliarios y E. de Admón.</t>
  </si>
  <si>
    <t xml:space="preserve">Otros equipos de transporte </t>
  </si>
  <si>
    <t xml:space="preserve">Equipo de defensa y seguridad </t>
  </si>
  <si>
    <t>Herramientas y maquinas</t>
  </si>
  <si>
    <t xml:space="preserve">SUMAS </t>
  </si>
  <si>
    <t xml:space="preserve">Bienes Inmuebles </t>
  </si>
  <si>
    <t xml:space="preserve">Terrenos </t>
  </si>
  <si>
    <t xml:space="preserve">Edificios no residenciales </t>
  </si>
  <si>
    <t xml:space="preserve">Edificacion no habitacional </t>
  </si>
  <si>
    <t>Otras Construcciones de Ingenieria</t>
  </si>
  <si>
    <t xml:space="preserve">Edificación habitacional </t>
  </si>
  <si>
    <t>El monto de depreciación del ejercicio y la acumulada, las tasas aplicadas y los criterios</t>
  </si>
  <si>
    <t xml:space="preserve">ESF 09.- Bienes Intangibles </t>
  </si>
  <si>
    <t>Esta Nota no aplica  para el Municipio, ya que no cuenta con registro de activo intangible</t>
  </si>
  <si>
    <t xml:space="preserve">en las cuenta aplicables. </t>
  </si>
  <si>
    <t>ESF 10.-  Estimaciones y deterioros</t>
  </si>
  <si>
    <t xml:space="preserve">ESF 11.- Otros Activos </t>
  </si>
  <si>
    <t>Esta Nota no aplica para el Municipio, ya que no cuenta con registros en las cuentas</t>
  </si>
  <si>
    <t xml:space="preserve">aplicables. </t>
  </si>
  <si>
    <t>PASIVO</t>
  </si>
  <si>
    <t>PASIVO CIRCULANTE</t>
  </si>
  <si>
    <t>ESF 12.- Cuentas por pagar a corto plazo</t>
  </si>
  <si>
    <t>CUENTA</t>
  </si>
  <si>
    <t>Las cuentas por pagar a corto plazo, se refieren a montos pendientes de liquidar a</t>
  </si>
  <si>
    <t>Prestadores de Servicios y  Proveedores  de Bienes,  en las actividades que realiza</t>
  </si>
  <si>
    <t xml:space="preserve">el Municipio para el desarrollo de sus funciones, retenciones que derivan de servicios </t>
  </si>
  <si>
    <t xml:space="preserve">personales y prestadores de servicios, transferencias por concepto de apoyo a </t>
  </si>
  <si>
    <t xml:space="preserve">dependencias externas y otras cuentas por pagar registradas de ejercicios anteriores. </t>
  </si>
  <si>
    <t>VENCIMIENTO</t>
  </si>
  <si>
    <t>FACTIBILIDAD</t>
  </si>
  <si>
    <t>Servicios Personales- Prest. Serv.</t>
  </si>
  <si>
    <t>Menor a 90</t>
  </si>
  <si>
    <t xml:space="preserve">Proveedores por pagar </t>
  </si>
  <si>
    <t>Contratistas prestadores de serv.</t>
  </si>
  <si>
    <t xml:space="preserve">Transferencias otorgadas </t>
  </si>
  <si>
    <t>Retenciones</t>
  </si>
  <si>
    <t>Otras cuentas por pagar registradas</t>
  </si>
  <si>
    <t xml:space="preserve">ESF 13.- Recursos de Fondos de Bienes a Terceros </t>
  </si>
  <si>
    <t xml:space="preserve">Esta Nota no aplica para el Municipio, ya que no cuenta con registros en las cuentas </t>
  </si>
  <si>
    <t>Porción a Corto plazo de la Deuda</t>
  </si>
  <si>
    <t>Pública a largo plazo</t>
  </si>
  <si>
    <t>Cuentas por pagar acumuladas</t>
  </si>
  <si>
    <t>Cuentas por pagar a corto plazo</t>
  </si>
  <si>
    <t xml:space="preserve">Otros pasivos a corto plazo </t>
  </si>
  <si>
    <t xml:space="preserve">Otros pasivos de ingresos por </t>
  </si>
  <si>
    <t xml:space="preserve">clasificar </t>
  </si>
  <si>
    <t xml:space="preserve">Deuda pública  a largo plazo </t>
  </si>
  <si>
    <t>Prestamo  por pagar</t>
  </si>
  <si>
    <t>120 MESES</t>
  </si>
  <si>
    <t>%</t>
  </si>
  <si>
    <t xml:space="preserve">Cuentas por pagar a largo Plazo </t>
  </si>
  <si>
    <t>ESF 14.- Pasivos Diferidos y Otros</t>
  </si>
  <si>
    <t xml:space="preserve">El importe de pasivo diferido  corresponde a  Ingresos por Clasificar </t>
  </si>
  <si>
    <t>NATURALEZA</t>
  </si>
  <si>
    <t xml:space="preserve">NATURALEZA </t>
  </si>
  <si>
    <t xml:space="preserve">Impuestos </t>
  </si>
  <si>
    <t xml:space="preserve">Impuestos sobre el patrimonio </t>
  </si>
  <si>
    <t>Accesoriosde impuestos</t>
  </si>
  <si>
    <t xml:space="preserve">Otros impuestos </t>
  </si>
  <si>
    <t xml:space="preserve">Derechos </t>
  </si>
  <si>
    <t>Derechos por prestación de serv.</t>
  </si>
  <si>
    <t xml:space="preserve">Accesorios de derechos </t>
  </si>
  <si>
    <t xml:space="preserve">Otros derechos </t>
  </si>
  <si>
    <t xml:space="preserve">Productos </t>
  </si>
  <si>
    <t>Derivados del uso y aprovecham</t>
  </si>
  <si>
    <t>de bienes no sujetos a regimen</t>
  </si>
  <si>
    <t xml:space="preserve">Aprovechamientos </t>
  </si>
  <si>
    <t xml:space="preserve">Otros aprovechamientos </t>
  </si>
  <si>
    <t xml:space="preserve">Participaciones y Aportaciones </t>
  </si>
  <si>
    <t>Participaciones</t>
  </si>
  <si>
    <t xml:space="preserve">Aportaciones </t>
  </si>
  <si>
    <t xml:space="preserve">FEDERALES </t>
  </si>
  <si>
    <t>EA 01.- Ingresos de Gestión</t>
  </si>
  <si>
    <t xml:space="preserve">EA 02.- Otros ingresos </t>
  </si>
  <si>
    <t>Servicios Personales</t>
  </si>
  <si>
    <t>EA 03.- Gastos y Otras Perdidas</t>
  </si>
  <si>
    <t xml:space="preserve">De acuerdo a lo establecido en el Manual de Contabilidad Gubernamental en sus notas al </t>
  </si>
  <si>
    <t xml:space="preserve">Estado de Actividades, los gastos que representan el 10 % ó mas del total de los gastos, se </t>
  </si>
  <si>
    <t>describen de la siguiente forma:</t>
  </si>
  <si>
    <t>Seguridad Social</t>
  </si>
  <si>
    <t xml:space="preserve">Remuneraciones al personal de carácter permanente </t>
  </si>
  <si>
    <t xml:space="preserve">Percepciones al personal de carácter permanente </t>
  </si>
  <si>
    <t xml:space="preserve">Remuneraciones adicionales y especiales </t>
  </si>
  <si>
    <t>Otras prestaciones sociales y economicas</t>
  </si>
  <si>
    <t xml:space="preserve">Prestaciones al personal de carácter permanente, de acuerdo a disposiciones de ley . </t>
  </si>
  <si>
    <t>Materiales y Suministros</t>
  </si>
  <si>
    <t>Alimentos y Utensilios</t>
  </si>
  <si>
    <t xml:space="preserve">Materiales y Art. Construcción </t>
  </si>
  <si>
    <t xml:space="preserve">Productos quimicos, Farmaceuticos y de laboratorio </t>
  </si>
  <si>
    <t xml:space="preserve">Combustibles, Lubricantes y aditivos </t>
  </si>
  <si>
    <t xml:space="preserve">Vestuarios, Blancos, Prendas de protección y articulos deportivos </t>
  </si>
  <si>
    <t xml:space="preserve">Herramientas, Refacciones y accesorios menores </t>
  </si>
  <si>
    <t xml:space="preserve">Materiales de Administración </t>
  </si>
  <si>
    <t>Gasto para la reparación y mantenimiento de oficinas publicas</t>
  </si>
  <si>
    <t>Gasto para dar mantenimiento a unidades y consumo de combustible para cumplimiento  de servicios publicos y función administrativa.</t>
  </si>
  <si>
    <t>Gasto para  mantenimiento de Unidades para el desempeño de sus funciones.</t>
  </si>
  <si>
    <t xml:space="preserve">Gasto para cumplimiento al personal que labora en diferentes dependencias del municipio </t>
  </si>
  <si>
    <t xml:space="preserve">Percepciones adicionales y especiales al personal </t>
  </si>
  <si>
    <t xml:space="preserve">Prestaciones de ley al personal que labora de carácter permanente </t>
  </si>
  <si>
    <t>Gasto para el buen funcionamiento y desempeño  de las actividades administrativas.</t>
  </si>
  <si>
    <t>Gasto para atención de personal que visita a nuestro municipio y personal que labora.</t>
  </si>
  <si>
    <t xml:space="preserve">Gasto para el buen funcionamiento en  las actividades de limpieza de las distintas dependencias. </t>
  </si>
  <si>
    <t xml:space="preserve">Servicios Generales </t>
  </si>
  <si>
    <t>Servicios Basicos</t>
  </si>
  <si>
    <t xml:space="preserve">Servicios de Arrendamiento </t>
  </si>
  <si>
    <t xml:space="preserve">Servicios Profesionales </t>
  </si>
  <si>
    <t>Servicios Financieros, Bancarios</t>
  </si>
  <si>
    <t>Servicios de Instalación, reparación</t>
  </si>
  <si>
    <t xml:space="preserve">Servicios de Comunicación social </t>
  </si>
  <si>
    <t xml:space="preserve">Servicios de Traslado </t>
  </si>
  <si>
    <t>Servicios Oficiales</t>
  </si>
  <si>
    <t>Pago por arrendamiento de copiadoras y maquinarias para el desempeño de funciones en las diferentes dependencias.</t>
  </si>
  <si>
    <t>Pago por concepto de asesorias externas y capacitaciones al personal.</t>
  </si>
  <si>
    <t>Pago por compra de seguros a unidades de los deptos. De Seguridad Pública y función municipal.</t>
  </si>
  <si>
    <t xml:space="preserve">Gastos de Reparación y servicio de mantenimiento, reposición de fondo revolvente </t>
  </si>
  <si>
    <t xml:space="preserve">Gastos de publicidad y comunicación social. </t>
  </si>
  <si>
    <t xml:space="preserve">Gastos por comisión conferida para cumplimiento de las funciones, viaticos al personal que labora en las diferentes dependencias. </t>
  </si>
  <si>
    <t>Pago de impuestos sobre la nomina de personal, pago de placas y tenecias de vehiculos de las diferentes dependencias del municipio.</t>
  </si>
  <si>
    <t>Gastos originados en eventos oficiales y culturales  del municipio.</t>
  </si>
  <si>
    <t xml:space="preserve">Pago por consumo de CFE, TELMEX y Servicio Postal Mexicano </t>
  </si>
  <si>
    <t>Transferencias, asignaciones, subsidios y otras ayudas</t>
  </si>
  <si>
    <t>Subsidios</t>
  </si>
  <si>
    <t>Ayudas sociales a personas</t>
  </si>
  <si>
    <t>Becas</t>
  </si>
  <si>
    <t>Ayudas Socialesa instituciones</t>
  </si>
  <si>
    <t>Pensiones</t>
  </si>
  <si>
    <t xml:space="preserve">Jubilaciones </t>
  </si>
  <si>
    <t xml:space="preserve">Apoyos para traslado a personas de escasos recursos, asociaciones etc. </t>
  </si>
  <si>
    <t xml:space="preserve">Capacitaciones al personal que brinda la Auditoria Superior del Edo. </t>
  </si>
  <si>
    <t>Apoyo y aportaciones que se hacen al sindicato de burocratas municipales</t>
  </si>
  <si>
    <t xml:space="preserve">Gasto efectuado en el pago de pensiones y jubilaciones al personal </t>
  </si>
  <si>
    <t>Gasto por subsidios al Contribuyente</t>
  </si>
  <si>
    <t>Intereses y comisiones</t>
  </si>
  <si>
    <t xml:space="preserve">Intereses de la Deuda interna </t>
  </si>
  <si>
    <t>5  GASTOS Y OTRAS PERDIDAS</t>
  </si>
  <si>
    <t>EXPLICACION</t>
  </si>
  <si>
    <t xml:space="preserve">Percepciones por concepto de pago al personal que labora, prestaciones sociales y economicas de acuerdo a disposiciones legales. </t>
  </si>
  <si>
    <t>Servicios Básicos</t>
  </si>
  <si>
    <t>Pago por consumo de energía electrica de oficinas municipales, alumbrado público, servicio de TELMEX de las distintas dependencias y servicio postal pata el cumplimiento de las obligaciones</t>
  </si>
  <si>
    <t>Tributarios</t>
  </si>
  <si>
    <t>No tributarios</t>
  </si>
  <si>
    <t>Gastos de Funcionamiento</t>
  </si>
  <si>
    <t>Los Gastos de Funcionamiento se describen de la siguiente forma:</t>
  </si>
  <si>
    <t xml:space="preserve">EA 04.-    4  Ingresos y Otros Beneficios y  5 Gastos y Otras perdidas </t>
  </si>
  <si>
    <t>4 Ingresos y Otros Beneficios</t>
  </si>
  <si>
    <t>Ahorro / Desahorro del ejercicio</t>
  </si>
  <si>
    <t xml:space="preserve">Se informa el total de Ingresos recaudados y el total de gastos originados en el </t>
  </si>
  <si>
    <t>funcionamiento, obteniendo un ahorro en el ejercicio, representado como sigue.</t>
  </si>
  <si>
    <t>5 Gastos y Otras Perdidas</t>
  </si>
  <si>
    <t>a ) NOTAS DE DESGLOSE</t>
  </si>
  <si>
    <t xml:space="preserve">II) NOTAS AL ESTADO DE ACTIVIDADES </t>
  </si>
  <si>
    <t>I) NOTAS AL ESTADO DE SITUACION FINANCIERA</t>
  </si>
  <si>
    <t>III) NOTAS AL ESTADO DE VARIACION EN LA HACIENDA PUBLICA</t>
  </si>
  <si>
    <t>EVHP 01 .- Patrimonio Contribuido</t>
  </si>
  <si>
    <t xml:space="preserve">EVHP 02.- Patrimonio Generado </t>
  </si>
  <si>
    <t>PROCEDENCIA</t>
  </si>
  <si>
    <t>Resultado del Ejercicio (Ahorro/desahorro)</t>
  </si>
  <si>
    <t>IV) NOTAS AL ESTADO DE FLUJO DE EFECTIVO</t>
  </si>
  <si>
    <t>EFE 01.- Efectivo y Equivalentes</t>
  </si>
  <si>
    <t>Efectivo en Bancos - Tesorería</t>
  </si>
  <si>
    <t>Efectivo en Bancos_ Dependencias</t>
  </si>
  <si>
    <t>Inversiones Temporales</t>
  </si>
  <si>
    <t xml:space="preserve">Deposito de fondos de terceros </t>
  </si>
  <si>
    <t xml:space="preserve">EFE 02.- Bienes Muebles e Inmuebles </t>
  </si>
  <si>
    <t xml:space="preserve">EFE 03.- Conciliación  de los Flujos de Efectivo Netos de las Actividades de Operación y la </t>
  </si>
  <si>
    <t>Cuenta de Ahorro/Desahorro antes de Rubros Extraordinarios</t>
  </si>
  <si>
    <t>CONCEPTO</t>
  </si>
  <si>
    <t>Depreciaciones</t>
  </si>
  <si>
    <t>Amortizaciones</t>
  </si>
  <si>
    <t>Incremento en las provisiones</t>
  </si>
  <si>
    <t>Incremento en Inversiones</t>
  </si>
  <si>
    <t>Incremento en cuentas por cobrar</t>
  </si>
  <si>
    <t xml:space="preserve">Movimientos de Partidas que no afectan al efectivo </t>
  </si>
  <si>
    <t>Ahorro/Desahorro antes de rubros extraordinarios</t>
  </si>
  <si>
    <t>Partidas Extraordinarias</t>
  </si>
  <si>
    <t>V) CONCILIACIÓN ENTRE LOS INGRESOS PRESUPUESTARIOS Y CONTABLES, ASI COMO ENTRE</t>
  </si>
  <si>
    <t>LOS EGRESOS PRESUPUESTARIOS Y LOS GASTOS CONTABLES.</t>
  </si>
  <si>
    <t>La Conciliación se presenta de acuerdo a los formatos de Conciliación entre los</t>
  </si>
  <si>
    <t>Municipio de San Juan de Sabinas</t>
  </si>
  <si>
    <t>Conciliación entre los Ingresos Presupuestarios y Contables</t>
  </si>
  <si>
    <t>1.- Ingresos Presupuestarios</t>
  </si>
  <si>
    <t>2.- Mas Ingresos Contables no            presupuestarios</t>
  </si>
  <si>
    <t>Otros ingresos y beneficios varios</t>
  </si>
  <si>
    <t>Otros ingresos contables no presupuestarios</t>
  </si>
  <si>
    <t xml:space="preserve">3.- Menos  ingresos presupuestarios no contables </t>
  </si>
  <si>
    <t xml:space="preserve">Productos de capital </t>
  </si>
  <si>
    <t xml:space="preserve">Ingresos derivados de financiamiento </t>
  </si>
  <si>
    <t>Otros ingresos presupuestarios</t>
  </si>
  <si>
    <t>4.- Ingresos Contables</t>
  </si>
  <si>
    <t>Conciliación entre los Egresos Presupuestarios y Gastos  Contables</t>
  </si>
  <si>
    <t xml:space="preserve">2.- Menos egresos presupuestario no contables </t>
  </si>
  <si>
    <t>3.- Mas Gastos contables no presupuestarios</t>
  </si>
  <si>
    <t xml:space="preserve">4.- Total de Gasto Contable </t>
  </si>
  <si>
    <t>II.- NOTAS DE MEMORIA</t>
  </si>
  <si>
    <t xml:space="preserve">       (Cuentas de orden) </t>
  </si>
  <si>
    <t>SALDO INICIAL</t>
  </si>
  <si>
    <t>SALDO FINAL</t>
  </si>
  <si>
    <t xml:space="preserve">MODIFICACIONES </t>
  </si>
  <si>
    <t xml:space="preserve">Sin movimiento </t>
  </si>
  <si>
    <t>En este rubro el Patrimonio Contribuido no registro movimientos.</t>
  </si>
  <si>
    <t xml:space="preserve">Aportaciones al Patrimonio </t>
  </si>
  <si>
    <t xml:space="preserve">Ingresos </t>
  </si>
  <si>
    <t xml:space="preserve">Ingresos de gestión </t>
  </si>
  <si>
    <t xml:space="preserve">Participaciones y aportaciones </t>
  </si>
  <si>
    <t xml:space="preserve">Egresos </t>
  </si>
  <si>
    <t xml:space="preserve">Gastos de funcionamiento </t>
  </si>
  <si>
    <t>Transferencias, asignaciones</t>
  </si>
  <si>
    <t>Ahorro/desahorro</t>
  </si>
  <si>
    <t>Intereses, comisiones y otros gastos de la deuda pública</t>
  </si>
  <si>
    <t xml:space="preserve">En el rubro de Resultados del Ejercicio, con base en el ejercicio anterior se registra un </t>
  </si>
  <si>
    <t>Recursos que modifican al Patrimonio Generado (ejercicios anteriores)</t>
  </si>
  <si>
    <t>incremento que nos da como resultado un Ahorro, detallado de la siguiente forma:</t>
  </si>
  <si>
    <t>No se registro ninguna aportación al capital, por lo que no se modifica el</t>
  </si>
  <si>
    <t xml:space="preserve">Patrimonio Contribuido. </t>
  </si>
  <si>
    <t xml:space="preserve">Fondos fijos de caja </t>
  </si>
  <si>
    <t xml:space="preserve">BIENES MUEBLES </t>
  </si>
  <si>
    <t xml:space="preserve">Muebles de oficina y estanteria </t>
  </si>
  <si>
    <t xml:space="preserve">Esta Nota detalla las adquisiciones con su monto global,  las cuales se ejercieron con </t>
  </si>
  <si>
    <t>recursos propios y federales de acuerdo a las reglas de operación.</t>
  </si>
  <si>
    <t xml:space="preserve">Otras prestaciones sociales </t>
  </si>
  <si>
    <t xml:space="preserve">Maeriales de construcción </t>
  </si>
  <si>
    <t>Combustibles y lubricantes</t>
  </si>
  <si>
    <t>Vestuarios Blancos y prendas</t>
  </si>
  <si>
    <t xml:space="preserve">Herramientas, refacciones y accesorios </t>
  </si>
  <si>
    <t xml:space="preserve">Servicios Basicos </t>
  </si>
  <si>
    <t>Servicios de arrendamiento</t>
  </si>
  <si>
    <t xml:space="preserve">Servicios de instalación </t>
  </si>
  <si>
    <t xml:space="preserve">Servicios de traslado y viaticos </t>
  </si>
  <si>
    <t>Servicios oficiales</t>
  </si>
  <si>
    <t xml:space="preserve">Otros servicios generales </t>
  </si>
  <si>
    <t xml:space="preserve">Pensiones y jubilaciones </t>
  </si>
  <si>
    <t xml:space="preserve">Mobiliario y equipo  de administración </t>
  </si>
  <si>
    <t>Maquinaria, Otros  equipos y herram.</t>
  </si>
  <si>
    <t>Obra publica en bienes de dominio</t>
  </si>
  <si>
    <t>Obra publica en bienes propios</t>
  </si>
  <si>
    <t>1.- Total de Egresos Presupuestarios</t>
  </si>
  <si>
    <t>Impuestos, derechos, productos</t>
  </si>
  <si>
    <t xml:space="preserve">Cuentas de Orden contables y Presupuestales </t>
  </si>
  <si>
    <t xml:space="preserve">CUENTAS DE ORDEN CONTABLES </t>
  </si>
  <si>
    <t>CARGOS</t>
  </si>
  <si>
    <t>ABONOS</t>
  </si>
  <si>
    <t xml:space="preserve">CUENTAS DE ORDEN PRESUPUESTALES </t>
  </si>
  <si>
    <t xml:space="preserve">SALDO INICIAL </t>
  </si>
  <si>
    <t xml:space="preserve">SALDO FINAL </t>
  </si>
  <si>
    <t xml:space="preserve">8.1 LEY DE INGRESOS </t>
  </si>
  <si>
    <t xml:space="preserve">8.1.1 Ley de ingresos estimada </t>
  </si>
  <si>
    <t xml:space="preserve">8.1.2 Ley de ingresos por ejecutar </t>
  </si>
  <si>
    <t xml:space="preserve">8.1.3 Modificaciones a la ley de ingresos </t>
  </si>
  <si>
    <t xml:space="preserve">8.1.4 Ley de ingresos devengada </t>
  </si>
  <si>
    <t xml:space="preserve">8.1.5 Ley de ingresos recaudada </t>
  </si>
  <si>
    <t xml:space="preserve">8.2 PRESUPUESTO DE EGRESOS </t>
  </si>
  <si>
    <t xml:space="preserve">8.2.1 Presupuesto de egresos aprobado </t>
  </si>
  <si>
    <t>8.2.2.Presupuesto de egresos por ejercer</t>
  </si>
  <si>
    <t xml:space="preserve">8.2.3 Modificaciones al Presupuesto de egresos aprobado </t>
  </si>
  <si>
    <t>8.2.4 Presupuesto de egresos comprometido</t>
  </si>
  <si>
    <t xml:space="preserve">8.2.5 Prespuesto de egresos devengado </t>
  </si>
  <si>
    <t xml:space="preserve">8.2.6 Presupuesto de egresos ejercido </t>
  </si>
  <si>
    <t>8.2.7 Prespuesto de egresos pagado</t>
  </si>
  <si>
    <t>INGRESOS</t>
  </si>
  <si>
    <t>ESTIMADOS</t>
  </si>
  <si>
    <t>RECAUDADOS</t>
  </si>
  <si>
    <t xml:space="preserve">POR EJERCER </t>
  </si>
  <si>
    <t>En proceso de elaboración</t>
  </si>
  <si>
    <t>Mobiliario y equipo de administración</t>
  </si>
  <si>
    <t xml:space="preserve">Maquinaria otros equipos y herramientas </t>
  </si>
  <si>
    <t>Activos Intangibles</t>
  </si>
  <si>
    <t>Obra Publica en bienes propios</t>
  </si>
  <si>
    <t xml:space="preserve">Amortización de la deuda </t>
  </si>
  <si>
    <t xml:space="preserve">Acciones u participaciones de capital </t>
  </si>
  <si>
    <t>PRODUCTIVA</t>
  </si>
  <si>
    <t>Cargos registrados por bancos</t>
  </si>
  <si>
    <t>Otros muebles de oficina</t>
  </si>
  <si>
    <t>Equipos y aparatos audiovisuales</t>
  </si>
  <si>
    <t>Aparatos deportivos</t>
  </si>
  <si>
    <t>Otros Mobiliarios y equipo educacional</t>
  </si>
  <si>
    <t xml:space="preserve">Automoviles y Camiones </t>
  </si>
  <si>
    <t xml:space="preserve">Carrocerias y remolques </t>
  </si>
  <si>
    <t xml:space="preserve">Maquinaria y equipo industrial </t>
  </si>
  <si>
    <t xml:space="preserve">Maquinaria y equipo de construccion </t>
  </si>
  <si>
    <t xml:space="preserve">Sistemas de aire acondicionado </t>
  </si>
  <si>
    <t>Equipo de Comunicación</t>
  </si>
  <si>
    <t xml:space="preserve">Equipo de generación electrica </t>
  </si>
  <si>
    <t>Inversión Pública</t>
  </si>
  <si>
    <t>Construcción de vías de comunicación</t>
  </si>
  <si>
    <t xml:space="preserve">Otros gastos </t>
  </si>
  <si>
    <t>Otros gastos contables no presupuestales</t>
  </si>
  <si>
    <t>Banobras crédito 11268-10772</t>
  </si>
  <si>
    <t xml:space="preserve">Contribuciones de mejoras </t>
  </si>
  <si>
    <t>Resultados de ejercicios anteriores</t>
  </si>
  <si>
    <t xml:space="preserve">Cambios por errores contables </t>
  </si>
  <si>
    <t>“Bajo protesta de decir verdad, declaramos que los Estados Financieros y</t>
  </si>
  <si>
    <t>y sus notas, son razonablemente correctos y son responsabilidad del emisor "</t>
  </si>
  <si>
    <t xml:space="preserve">LIC. CESAR ALFONSO GUTIERREZ SALINAS </t>
  </si>
  <si>
    <t xml:space="preserve">CTA. </t>
  </si>
  <si>
    <t xml:space="preserve">EFECTIVO Y EQUIVALENTES </t>
  </si>
  <si>
    <t>CB0083</t>
  </si>
  <si>
    <t xml:space="preserve">PARTICIPACIONES FISCALES </t>
  </si>
  <si>
    <t>CB0086</t>
  </si>
  <si>
    <t xml:space="preserve">RECURSOS FISCALES </t>
  </si>
  <si>
    <t>CB0090</t>
  </si>
  <si>
    <t>CB0091</t>
  </si>
  <si>
    <t>CB0093</t>
  </si>
  <si>
    <t>CB0096</t>
  </si>
  <si>
    <t>CB0097</t>
  </si>
  <si>
    <t>FONDO FORTALECIMIENTO</t>
  </si>
  <si>
    <t>CB0098</t>
  </si>
  <si>
    <t>FONDO INFRA.DEPORTIVA (FID)</t>
  </si>
  <si>
    <t>CB0099</t>
  </si>
  <si>
    <t>CB0101</t>
  </si>
  <si>
    <t>FAISM  2015</t>
  </si>
  <si>
    <t>CB0103</t>
  </si>
  <si>
    <t>CB0104</t>
  </si>
  <si>
    <t>RECURSOS PROPIOS</t>
  </si>
  <si>
    <t>CB0105</t>
  </si>
  <si>
    <t xml:space="preserve">RESERVA AGUINALDO </t>
  </si>
  <si>
    <t>CB0106</t>
  </si>
  <si>
    <t xml:space="preserve">RED MOVER MEXICO </t>
  </si>
  <si>
    <t>CB0107</t>
  </si>
  <si>
    <t>FORTALECIMIENTO</t>
  </si>
  <si>
    <t>CB0108</t>
  </si>
  <si>
    <t>FAISM  2016</t>
  </si>
  <si>
    <t>CB0109</t>
  </si>
  <si>
    <t>INFRAESTRUCTURA  2016</t>
  </si>
  <si>
    <t>CB0111</t>
  </si>
  <si>
    <t>FONDO PFTPG 2016</t>
  </si>
  <si>
    <t>CB0112</t>
  </si>
  <si>
    <t>RECURSOS PROPIOS (A.PUB.)</t>
  </si>
  <si>
    <t>CB0075</t>
  </si>
  <si>
    <t>CB0079</t>
  </si>
  <si>
    <t>CB0080</t>
  </si>
  <si>
    <t xml:space="preserve">CUENTA RESERVA </t>
  </si>
  <si>
    <t>CB0081</t>
  </si>
  <si>
    <t>INFRAESTRUCTURA 2014</t>
  </si>
  <si>
    <t>CB0094</t>
  </si>
  <si>
    <t>CB0095</t>
  </si>
  <si>
    <t>La Cuenta de Deudores diversos esta representada por gastos a comprobar de viaticos y</t>
  </si>
  <si>
    <t>Prestamos a empleados.</t>
  </si>
  <si>
    <t>Esta Nota no aplica al Municipio ya que la base de datos no registra  fideicomisos</t>
  </si>
  <si>
    <t xml:space="preserve">de aplicación de los mismos, estan en proceso de elaboración. </t>
  </si>
  <si>
    <t>Resultado del ejercicio (ahorro/desahorro)</t>
  </si>
  <si>
    <t xml:space="preserve">Rectificaciones de resultados de ej. anteriores </t>
  </si>
  <si>
    <t xml:space="preserve">Efectivo y equivalentes al inicio del ejercicio </t>
  </si>
  <si>
    <t>Efectivo y equivalentes al final del ejercicio</t>
  </si>
  <si>
    <t xml:space="preserve">BIENES INMUEBLES INFRAESTRUCTURA Y CONST. PROCESO </t>
  </si>
  <si>
    <t>Obra Publica en bienes de dominio</t>
  </si>
  <si>
    <t>Esta Nota registra información de correspondiente del 01 de abril  al 30 de Junio   del ejercicio fiscal 2016</t>
  </si>
  <si>
    <t xml:space="preserve">C.P. JUAN A. AVILES ALEJANDRO </t>
  </si>
  <si>
    <t>LIC. CESAR A. GUTIERREZ SALINAS</t>
  </si>
  <si>
    <t xml:space="preserve">PROFR. VIRGILIO NIETO LOPEZ </t>
  </si>
  <si>
    <t xml:space="preserve">LIC. JESUS JAVIER SAENZ MENCHACA </t>
  </si>
  <si>
    <t xml:space="preserve">C. KARINA YANET RIOS ORNELAS </t>
  </si>
  <si>
    <t>CB0110</t>
  </si>
  <si>
    <t>FONDOS MINEROS</t>
  </si>
  <si>
    <t>CB0113</t>
  </si>
  <si>
    <t>PROGR. FORTA. FINANCIERO</t>
  </si>
  <si>
    <t xml:space="preserve">Edificacion no hab. En proceso </t>
  </si>
  <si>
    <t>Construcción de obras para el abastecimiento  de agua</t>
  </si>
  <si>
    <t>División de terrenos y const.</t>
  </si>
  <si>
    <t xml:space="preserve">Pasivo pago jubilados </t>
  </si>
  <si>
    <t>I.S.R. - Retención IVA</t>
  </si>
  <si>
    <t>IVC</t>
  </si>
  <si>
    <t xml:space="preserve">Interes y Comisiones </t>
  </si>
  <si>
    <t xml:space="preserve">Cambios en  PolÍticas Contables </t>
  </si>
  <si>
    <t xml:space="preserve">CAMBIOS </t>
  </si>
  <si>
    <t>Mobiliario y Equipo Eduacional  y Rec.</t>
  </si>
  <si>
    <t xml:space="preserve">Vehiculos y equipo de transporte </t>
  </si>
  <si>
    <t>CUENTAS DE ORDEN CONTABLES</t>
  </si>
  <si>
    <t>7 CUENTAS DE ORDEN CONTABLES</t>
  </si>
  <si>
    <t xml:space="preserve">7.1 VALORES </t>
  </si>
  <si>
    <t xml:space="preserve">7.2 EMISION DE OBLIGACIONES </t>
  </si>
  <si>
    <t>7.3 AVALES Y GARANTIAS</t>
  </si>
  <si>
    <t>7.4 JUICIOS</t>
  </si>
  <si>
    <t xml:space="preserve">7.5 INVERSION MEDIANTE </t>
  </si>
  <si>
    <t xml:space="preserve">7.6 BIENES EN CONCESIONADOS </t>
  </si>
  <si>
    <t>7.2.7 Contrato de Jubilaciones Sindicalizados</t>
  </si>
  <si>
    <t>7.2.8  Jubilaciones en contratos sindicalizados</t>
  </si>
  <si>
    <t xml:space="preserve">SUMAS TOTALES </t>
  </si>
  <si>
    <t>8.1 Cuentas de Ingresos</t>
  </si>
  <si>
    <t xml:space="preserve">8.2 Cuentas de egresos </t>
  </si>
  <si>
    <t xml:space="preserve">FACTIBILIDAD </t>
  </si>
  <si>
    <t xml:space="preserve">Esta Nota no aplica para el Municipio, ya que  este ejercicio fiscal no cuenta con registros en </t>
  </si>
  <si>
    <t>las cuentas aplicables.</t>
  </si>
  <si>
    <t>Mas de 365 días</t>
  </si>
  <si>
    <t>Menor a  90</t>
  </si>
  <si>
    <t>Ejercicio anterior</t>
  </si>
  <si>
    <t>CB0114</t>
  </si>
  <si>
    <t>CB0116</t>
  </si>
  <si>
    <t>CB0117</t>
  </si>
  <si>
    <t>FAISM 2017</t>
  </si>
  <si>
    <t>FORTAMUN 2017</t>
  </si>
  <si>
    <t>Otros equipos</t>
  </si>
  <si>
    <t>Compra de materiales y suministros. Combustibles y lubricantes, material electrico, material de oficina y material de limpieza</t>
  </si>
  <si>
    <t>CB0115</t>
  </si>
  <si>
    <t>FONDO MINERO</t>
  </si>
  <si>
    <t>CB0118</t>
  </si>
  <si>
    <t>FORTALECE ESTATAL</t>
  </si>
  <si>
    <t>Del 01 de Abril al 30 de Junio de 2017</t>
  </si>
  <si>
    <t>INGRESOS DE GESTION CORRESPONDIENTES DEL 01 DE ABRIL AL 30 DE JUNIO DE 2017</t>
  </si>
  <si>
    <t>INGRESOS DE GESTION CORRESPONDIENTES DEL 01 DE ENERO AL 30 DE JUNIO DE 2017</t>
  </si>
  <si>
    <t>GASTOS REPRESENTATIVOS DEL 01 DE ABRIL AL 30 DE JUNIO DE 2017</t>
  </si>
  <si>
    <t>GASTOS DE FUNCIONAMIENTO CORRESPONDIENTES DEL 01 DE ABRIL AL 30 DE JUNIO  DE 2017</t>
  </si>
  <si>
    <t>Pago por consumo de energía electrica de oficinas municipales, alumbrado público, servicio de TELMEX de las distintas dependencias y servicio postal para el cumplimiento de las obligaciones</t>
  </si>
  <si>
    <t>GASTOS REPRESENTATIVOS DEL 01 DE ENERO AL 30 DE JUNIO DE 2017</t>
  </si>
  <si>
    <t>GASTOS DE FUNCIONAMIENTO CORRESPONDIENTES DEL 01 DE ENERO AL 30 DE JUNIO  DE 2017</t>
  </si>
  <si>
    <t>INGRESOS RECAUDADOS DEL 01 DE ABRIL AL 30 DE JUNIO DE 2017</t>
  </si>
  <si>
    <t>INGRESOS RECAUDADOS DEL 01 DE ENERO AL 30 DE JUNIO DE 2017</t>
  </si>
  <si>
    <t>Terrenos</t>
  </si>
  <si>
    <t>Edificios no habitacionales</t>
  </si>
  <si>
    <t>Edificacion no habitacional en proceso</t>
  </si>
  <si>
    <t>Construccion de obras para el abastecimiento de agua, petroleo, gas, electricidad y telecomunicaciones en proceso</t>
  </si>
  <si>
    <t>Construccion de vias de comunicación en proceso</t>
  </si>
  <si>
    <t>Otras Construcciones de ingenieria civil u obra pesada en proceso</t>
  </si>
  <si>
    <t>Muebles, excepto de oficina y estanteria</t>
  </si>
  <si>
    <t xml:space="preserve">Equipo de computo y de tecnologías de la información </t>
  </si>
  <si>
    <t>Otros mobiliarios y equipos de administracion</t>
  </si>
  <si>
    <t>Automoviles y Camiones</t>
  </si>
  <si>
    <t>Carrocerias y remolques</t>
  </si>
  <si>
    <t>Otros equipos de transporte</t>
  </si>
  <si>
    <t>Equipo de defensa y seguridad</t>
  </si>
  <si>
    <t>Sistemas de aire acondicionado, calefaccion y de refrigeracion industrial y comercial</t>
  </si>
  <si>
    <t>Equipo de comunicación y telecomunicacion</t>
  </si>
  <si>
    <t>Equipos de generacion electrica, aparatos y accesorios electricos</t>
  </si>
  <si>
    <t>Herramientas y maquinas - herramienta</t>
  </si>
  <si>
    <t>Otros Equipos</t>
  </si>
  <si>
    <t>Correspondientes del 01 de Abril al 30 de Junio de 2017</t>
  </si>
  <si>
    <t>( cifras en pesos )</t>
  </si>
  <si>
    <t>EA4</t>
  </si>
  <si>
    <t>Ingresos Presupuestarios y Contables correspondientes al segundo Trimestre 2017</t>
  </si>
  <si>
    <t>egresos Presupuestarios y Contables correspondientes al segundo Trimestre 2017</t>
  </si>
  <si>
    <t>Correspondientes del 01 de Enero al 30 de Junio de 2017</t>
  </si>
  <si>
    <t>Ingresos Presupuestarios y Contables acumulado 2017</t>
  </si>
  <si>
    <t>egresos Presupuestarios y Contables acumulado 2017</t>
  </si>
  <si>
    <t>Del 01 de Abril  al 30 de Junio de 2017</t>
  </si>
  <si>
    <t>MUNICIPIO DE SAN JUAN DE SABINAS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</si>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</sst>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4" fontId="0" fillId="0" borderId="1" xfId="1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vertical="center"/>
    </xf>
    <xf numFmtId="44" fontId="2" fillId="3" borderId="1" xfId="1" applyFont="1" applyFill="1" applyBorder="1"/>
    <xf numFmtId="0" fontId="2" fillId="0" borderId="0" xfId="0" applyFont="1"/>
    <xf numFmtId="0" fontId="0" fillId="0" borderId="1" xfId="0" applyFill="1" applyBorder="1"/>
    <xf numFmtId="44" fontId="0" fillId="0" borderId="1" xfId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9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44" fontId="2" fillId="2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44" fontId="2" fillId="0" borderId="0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/>
    <xf numFmtId="0" fontId="0" fillId="0" borderId="6" xfId="0" applyFill="1" applyBorder="1"/>
    <xf numFmtId="44" fontId="2" fillId="0" borderId="5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left"/>
    </xf>
    <xf numFmtId="44" fontId="2" fillId="2" borderId="1" xfId="1" applyFont="1" applyFill="1" applyBorder="1"/>
    <xf numFmtId="0" fontId="0" fillId="0" borderId="1" xfId="0" applyFont="1" applyBorder="1"/>
    <xf numFmtId="44" fontId="2" fillId="0" borderId="1" xfId="1" applyFont="1" applyBorder="1"/>
    <xf numFmtId="0" fontId="8" fillId="0" borderId="1" xfId="0" applyFont="1" applyBorder="1"/>
    <xf numFmtId="44" fontId="2" fillId="0" borderId="1" xfId="0" applyNumberFormat="1" applyFont="1" applyBorder="1"/>
    <xf numFmtId="0" fontId="2" fillId="0" borderId="1" xfId="0" applyFont="1" applyFill="1" applyBorder="1"/>
    <xf numFmtId="44" fontId="2" fillId="0" borderId="1" xfId="0" applyNumberFormat="1" applyFont="1" applyFill="1" applyBorder="1"/>
    <xf numFmtId="0" fontId="2" fillId="3" borderId="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44" fontId="2" fillId="3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44" fontId="0" fillId="0" borderId="0" xfId="0" applyNumberFormat="1"/>
    <xf numFmtId="0" fontId="0" fillId="0" borderId="0" xfId="0" applyAlignment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3" borderId="1" xfId="0" applyFill="1" applyBorder="1"/>
    <xf numFmtId="0" fontId="0" fillId="0" borderId="0" xfId="0" applyFont="1" applyBorder="1"/>
    <xf numFmtId="44" fontId="0" fillId="0" borderId="0" xfId="1" applyFont="1"/>
    <xf numFmtId="44" fontId="0" fillId="0" borderId="0" xfId="1" applyFont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0" borderId="1" xfId="0" applyNumberFormat="1" applyFill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5" fillId="0" borderId="1" xfId="0" applyFont="1" applyFill="1" applyBorder="1"/>
    <xf numFmtId="44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0" borderId="1" xfId="1" applyFont="1" applyFill="1" applyBorder="1"/>
    <xf numFmtId="0" fontId="2" fillId="0" borderId="1" xfId="0" applyFont="1" applyBorder="1" applyAlignment="1">
      <alignment wrapText="1"/>
    </xf>
    <xf numFmtId="44" fontId="2" fillId="0" borderId="0" xfId="1" applyFont="1" applyFill="1" applyBorder="1"/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3" fillId="0" borderId="0" xfId="0" applyFont="1"/>
    <xf numFmtId="0" fontId="14" fillId="3" borderId="1" xfId="0" applyFont="1" applyFill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4" fontId="15" fillId="0" borderId="1" xfId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4" fontId="15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4" fontId="14" fillId="3" borderId="1" xfId="1" applyFont="1" applyFill="1" applyBorder="1"/>
    <xf numFmtId="0" fontId="14" fillId="3" borderId="1" xfId="0" applyFont="1" applyFill="1" applyBorder="1"/>
    <xf numFmtId="44" fontId="14" fillId="0" borderId="1" xfId="1" applyFont="1" applyFill="1" applyBorder="1"/>
    <xf numFmtId="0" fontId="14" fillId="0" borderId="1" xfId="0" applyFont="1" applyFill="1" applyBorder="1"/>
    <xf numFmtId="44" fontId="14" fillId="3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4" fontId="0" fillId="0" borderId="0" xfId="0" applyNumberFormat="1" applyFill="1"/>
    <xf numFmtId="44" fontId="1" fillId="0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3" fillId="2" borderId="1" xfId="0" applyFont="1" applyFill="1" applyBorder="1"/>
    <xf numFmtId="8" fontId="0" fillId="0" borderId="0" xfId="0" applyNumberFormat="1"/>
    <xf numFmtId="0" fontId="0" fillId="0" borderId="0" xfId="0" applyFont="1" applyFill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4" fontId="0" fillId="0" borderId="0" xfId="1" applyFont="1" applyFill="1" applyBorder="1"/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2" fillId="0" borderId="0" xfId="0" applyFont="1" applyFill="1"/>
    <xf numFmtId="0" fontId="0" fillId="0" borderId="0" xfId="0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8" xfId="0" applyFill="1" applyBorder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4" fillId="0" borderId="1" xfId="0" applyNumberFormat="1" applyFont="1" applyFill="1" applyBorder="1" applyAlignment="1">
      <alignment horizontal="right" vertical="center"/>
    </xf>
    <xf numFmtId="44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6" xfId="0" applyFill="1" applyBorder="1" applyAlignment="1">
      <alignment wrapText="1"/>
    </xf>
    <xf numFmtId="9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wrapText="1"/>
    </xf>
    <xf numFmtId="9" fontId="0" fillId="4" borderId="1" xfId="0" applyNumberFormat="1" applyFill="1" applyBorder="1" applyAlignment="1">
      <alignment horizontal="center"/>
    </xf>
    <xf numFmtId="44" fontId="0" fillId="4" borderId="1" xfId="1" applyFont="1" applyFill="1" applyBorder="1"/>
    <xf numFmtId="44" fontId="0" fillId="4" borderId="0" xfId="1" applyFont="1" applyFill="1"/>
    <xf numFmtId="0" fontId="0" fillId="4" borderId="1" xfId="0" applyFill="1" applyBorder="1" applyAlignment="1">
      <alignment vertical="center"/>
    </xf>
    <xf numFmtId="0" fontId="10" fillId="4" borderId="1" xfId="0" applyFont="1" applyFill="1" applyBorder="1" applyAlignment="1">
      <alignment horizontal="center" wrapText="1"/>
    </xf>
    <xf numFmtId="0" fontId="5" fillId="4" borderId="1" xfId="0" applyFont="1" applyFill="1" applyBorder="1"/>
    <xf numFmtId="0" fontId="0" fillId="4" borderId="1" xfId="0" applyFont="1" applyFill="1" applyBorder="1" applyAlignment="1">
      <alignment horizontal="center" wrapText="1"/>
    </xf>
    <xf numFmtId="9" fontId="0" fillId="4" borderId="3" xfId="0" applyNumberForma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wrapText="1"/>
    </xf>
    <xf numFmtId="0" fontId="2" fillId="4" borderId="0" xfId="0" applyFont="1" applyFill="1" applyBorder="1"/>
    <xf numFmtId="44" fontId="2" fillId="4" borderId="0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44" fontId="0" fillId="0" borderId="0" xfId="0" applyNumberFormat="1" applyAlignment="1">
      <alignment vertical="center"/>
    </xf>
    <xf numFmtId="0" fontId="0" fillId="0" borderId="1" xfId="0" applyFill="1" applyBorder="1" applyAlignment="1">
      <alignment vertical="center" wrapText="1"/>
    </xf>
    <xf numFmtId="44" fontId="0" fillId="0" borderId="0" xfId="0" applyNumberFormat="1" applyAlignment="1">
      <alignment horizontal="left" vertical="center"/>
    </xf>
    <xf numFmtId="44" fontId="0" fillId="0" borderId="7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4" fontId="0" fillId="0" borderId="0" xfId="1" applyFont="1" applyFill="1" applyBorder="1" applyAlignment="1">
      <alignment vertical="center"/>
    </xf>
    <xf numFmtId="44" fontId="0" fillId="0" borderId="0" xfId="1" applyFont="1" applyBorder="1" applyAlignment="1">
      <alignment vertical="center"/>
    </xf>
    <xf numFmtId="0" fontId="11" fillId="0" borderId="0" xfId="0" applyFont="1" applyAlignment="1">
      <alignment horizontal="center"/>
    </xf>
    <xf numFmtId="44" fontId="2" fillId="4" borderId="0" xfId="1" applyFont="1" applyFill="1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44" fontId="0" fillId="0" borderId="1" xfId="1" applyFont="1" applyFill="1" applyBorder="1" applyAlignment="1">
      <alignment horizontal="left" vertical="center"/>
    </xf>
    <xf numFmtId="44" fontId="2" fillId="0" borderId="1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44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4" fontId="2" fillId="0" borderId="1" xfId="0" applyNumberFormat="1" applyFont="1" applyFill="1" applyBorder="1" applyAlignment="1">
      <alignment horizontal="center"/>
    </xf>
    <xf numFmtId="44" fontId="1" fillId="0" borderId="1" xfId="1" applyNumberFormat="1" applyFont="1" applyBorder="1"/>
    <xf numFmtId="44" fontId="2" fillId="0" borderId="1" xfId="1" applyNumberFormat="1" applyFont="1" applyBorder="1"/>
    <xf numFmtId="0" fontId="2" fillId="0" borderId="0" xfId="0" applyFont="1" applyAlignment="1">
      <alignment horizontal="center"/>
    </xf>
    <xf numFmtId="44" fontId="4" fillId="0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44" fontId="4" fillId="0" borderId="2" xfId="0" applyNumberFormat="1" applyFont="1" applyFill="1" applyBorder="1" applyAlignment="1">
      <alignment horizontal="right" vertical="center"/>
    </xf>
    <xf numFmtId="44" fontId="4" fillId="0" borderId="3" xfId="0" applyNumberFormat="1" applyFont="1" applyFill="1" applyBorder="1" applyAlignment="1">
      <alignment horizontal="right" vertical="center"/>
    </xf>
    <xf numFmtId="44" fontId="4" fillId="0" borderId="2" xfId="1" applyNumberFormat="1" applyFont="1" applyFill="1" applyBorder="1" applyAlignment="1">
      <alignment horizontal="right" vertical="center"/>
    </xf>
    <xf numFmtId="44" fontId="4" fillId="0" borderId="3" xfId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9" fontId="0" fillId="0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58" workbookViewId="0">
      <selection activeCell="I13" sqref="I13"/>
    </sheetView>
  </sheetViews>
  <sheetFormatPr baseColWidth="10" defaultRowHeight="15" x14ac:dyDescent="0.25"/>
  <cols>
    <col min="1" max="1" width="2.7109375" customWidth="1"/>
    <col min="2" max="2" width="8" customWidth="1"/>
    <col min="3" max="3" width="27.85546875" hidden="1" customWidth="1"/>
    <col min="4" max="4" width="31.28515625" customWidth="1"/>
    <col min="5" max="5" width="15" style="84" customWidth="1"/>
    <col min="6" max="6" width="11.42578125" style="84" hidden="1" customWidth="1"/>
    <col min="7" max="7" width="15.7109375" style="84" customWidth="1"/>
  </cols>
  <sheetData>
    <row r="1" spans="1:10" x14ac:dyDescent="0.25">
      <c r="A1" s="217" t="s">
        <v>213</v>
      </c>
      <c r="B1" s="217"/>
      <c r="C1" s="217"/>
      <c r="D1" s="217"/>
      <c r="E1" s="217"/>
      <c r="F1" s="217"/>
      <c r="G1" s="217"/>
      <c r="H1" s="217"/>
    </row>
    <row r="2" spans="1:10" x14ac:dyDescent="0.25">
      <c r="A2" s="224" t="s">
        <v>460</v>
      </c>
      <c r="B2" s="224"/>
      <c r="C2" s="224"/>
      <c r="D2" s="224"/>
      <c r="E2" s="224"/>
      <c r="F2" s="224"/>
      <c r="G2" s="224"/>
      <c r="H2" s="224"/>
    </row>
    <row r="3" spans="1:10" ht="15.75" x14ac:dyDescent="0.25">
      <c r="A3" s="219" t="s">
        <v>215</v>
      </c>
      <c r="B3" s="219"/>
      <c r="C3" s="219"/>
      <c r="D3" s="219"/>
      <c r="E3" s="219"/>
      <c r="F3" s="219"/>
      <c r="G3" s="219"/>
      <c r="H3" s="219"/>
    </row>
    <row r="4" spans="1:10" ht="18.75" x14ac:dyDescent="0.3">
      <c r="B4" s="72" t="s">
        <v>26</v>
      </c>
    </row>
    <row r="5" spans="1:10" x14ac:dyDescent="0.25">
      <c r="B5" s="13" t="s">
        <v>25</v>
      </c>
      <c r="C5" s="13"/>
      <c r="D5" s="13" t="s">
        <v>18</v>
      </c>
    </row>
    <row r="6" spans="1:10" x14ac:dyDescent="0.25">
      <c r="D6" t="s">
        <v>27</v>
      </c>
    </row>
    <row r="7" spans="1:10" x14ac:dyDescent="0.25">
      <c r="D7" t="s">
        <v>28</v>
      </c>
    </row>
    <row r="8" spans="1:10" ht="6" customHeight="1" x14ac:dyDescent="0.25"/>
    <row r="9" spans="1:10" ht="15.75" x14ac:dyDescent="0.25">
      <c r="B9" s="82"/>
      <c r="C9" s="82" t="s">
        <v>16</v>
      </c>
      <c r="D9" s="82" t="s">
        <v>15</v>
      </c>
      <c r="E9" s="85">
        <v>2017</v>
      </c>
      <c r="F9" s="94"/>
      <c r="G9" s="85">
        <v>2016</v>
      </c>
      <c r="H9" s="82" t="s">
        <v>17</v>
      </c>
    </row>
    <row r="10" spans="1:10" x14ac:dyDescent="0.25">
      <c r="B10" s="3" t="s">
        <v>357</v>
      </c>
      <c r="C10" s="3"/>
      <c r="D10" s="3" t="s">
        <v>358</v>
      </c>
      <c r="E10" s="85" t="s">
        <v>23</v>
      </c>
      <c r="F10" s="94"/>
      <c r="G10" s="85" t="s">
        <v>23</v>
      </c>
      <c r="H10" s="3"/>
    </row>
    <row r="11" spans="1:10" x14ac:dyDescent="0.25">
      <c r="B11" s="9"/>
      <c r="C11" s="9"/>
      <c r="D11" s="10" t="s">
        <v>19</v>
      </c>
      <c r="E11" s="86">
        <v>15024.75</v>
      </c>
      <c r="F11" s="95"/>
      <c r="G11" s="86">
        <v>14024.75</v>
      </c>
      <c r="H11" s="9"/>
    </row>
    <row r="12" spans="1:10" x14ac:dyDescent="0.25">
      <c r="B12" s="9"/>
      <c r="C12" s="9"/>
      <c r="D12" s="10" t="s">
        <v>20</v>
      </c>
      <c r="E12" s="87"/>
      <c r="F12" s="96"/>
      <c r="G12" s="87"/>
      <c r="H12" s="9"/>
    </row>
    <row r="13" spans="1:10" x14ac:dyDescent="0.25">
      <c r="B13" s="89" t="s">
        <v>392</v>
      </c>
      <c r="C13" s="90" t="s">
        <v>0</v>
      </c>
      <c r="D13" s="90" t="s">
        <v>362</v>
      </c>
      <c r="E13" s="218">
        <v>0</v>
      </c>
      <c r="F13" s="218"/>
      <c r="G13" s="91">
        <v>0</v>
      </c>
      <c r="H13" s="73"/>
    </row>
    <row r="14" spans="1:10" x14ac:dyDescent="0.25">
      <c r="B14" s="89" t="s">
        <v>364</v>
      </c>
      <c r="C14" s="90" t="s">
        <v>1</v>
      </c>
      <c r="D14" s="90" t="s">
        <v>13</v>
      </c>
      <c r="E14" s="218">
        <v>0</v>
      </c>
      <c r="F14" s="218"/>
      <c r="G14" s="91">
        <v>0</v>
      </c>
      <c r="H14" s="73"/>
    </row>
    <row r="15" spans="1:10" x14ac:dyDescent="0.25">
      <c r="B15" s="89" t="s">
        <v>361</v>
      </c>
      <c r="C15" s="90" t="s">
        <v>0</v>
      </c>
      <c r="D15" s="90" t="s">
        <v>362</v>
      </c>
      <c r="E15" s="218">
        <v>12556.61</v>
      </c>
      <c r="F15" s="218"/>
      <c r="G15" s="91">
        <v>6722.66</v>
      </c>
      <c r="H15" s="73" t="s">
        <v>333</v>
      </c>
    </row>
    <row r="16" spans="1:10" x14ac:dyDescent="0.25">
      <c r="B16" s="89" t="s">
        <v>359</v>
      </c>
      <c r="C16" s="90" t="s">
        <v>2</v>
      </c>
      <c r="D16" s="90" t="s">
        <v>360</v>
      </c>
      <c r="E16" s="218">
        <v>0</v>
      </c>
      <c r="F16" s="218"/>
      <c r="G16" s="91">
        <v>0</v>
      </c>
      <c r="H16" s="73"/>
      <c r="J16" s="71"/>
    </row>
    <row r="17" spans="2:8" x14ac:dyDescent="0.25">
      <c r="B17" s="89" t="s">
        <v>393</v>
      </c>
      <c r="C17" s="90" t="s">
        <v>3</v>
      </c>
      <c r="D17" s="90" t="s">
        <v>394</v>
      </c>
      <c r="E17" s="218">
        <v>0</v>
      </c>
      <c r="F17" s="218"/>
      <c r="G17" s="91">
        <v>0</v>
      </c>
      <c r="H17" s="73"/>
    </row>
    <row r="18" spans="2:8" x14ac:dyDescent="0.25">
      <c r="B18" s="89" t="s">
        <v>366</v>
      </c>
      <c r="C18" s="90" t="s">
        <v>4</v>
      </c>
      <c r="D18" s="90" t="s">
        <v>4</v>
      </c>
      <c r="E18" s="218">
        <v>8544.34</v>
      </c>
      <c r="F18" s="218"/>
      <c r="G18" s="91">
        <v>0</v>
      </c>
      <c r="H18" s="73" t="s">
        <v>333</v>
      </c>
    </row>
    <row r="19" spans="2:8" x14ac:dyDescent="0.25">
      <c r="B19" s="89" t="s">
        <v>365</v>
      </c>
      <c r="C19" s="90" t="s">
        <v>5</v>
      </c>
      <c r="D19" s="90" t="s">
        <v>5</v>
      </c>
      <c r="E19" s="220">
        <v>0</v>
      </c>
      <c r="F19" s="221"/>
      <c r="G19" s="91">
        <v>0</v>
      </c>
      <c r="H19" s="73" t="s">
        <v>333</v>
      </c>
    </row>
    <row r="20" spans="2:8" x14ac:dyDescent="0.25">
      <c r="B20" s="89" t="s">
        <v>397</v>
      </c>
      <c r="C20" s="90" t="s">
        <v>6</v>
      </c>
      <c r="D20" s="90" t="s">
        <v>6</v>
      </c>
      <c r="E20" s="220">
        <v>0</v>
      </c>
      <c r="F20" s="221"/>
      <c r="G20" s="91">
        <v>0</v>
      </c>
      <c r="H20" s="73" t="s">
        <v>333</v>
      </c>
    </row>
    <row r="21" spans="2:8" x14ac:dyDescent="0.25">
      <c r="B21" s="89" t="s">
        <v>398</v>
      </c>
      <c r="C21" s="90" t="s">
        <v>7</v>
      </c>
      <c r="D21" s="90" t="s">
        <v>7</v>
      </c>
      <c r="E21" s="220">
        <v>0</v>
      </c>
      <c r="F21" s="221"/>
      <c r="G21" s="91">
        <v>15399.44</v>
      </c>
      <c r="H21" s="73" t="s">
        <v>333</v>
      </c>
    </row>
    <row r="22" spans="2:8" x14ac:dyDescent="0.25">
      <c r="B22" s="89" t="s">
        <v>395</v>
      </c>
      <c r="C22" s="90"/>
      <c r="D22" s="90" t="s">
        <v>396</v>
      </c>
      <c r="E22" s="132">
        <v>0</v>
      </c>
      <c r="F22" s="132"/>
      <c r="G22" s="91">
        <v>0</v>
      </c>
      <c r="H22" s="73" t="s">
        <v>333</v>
      </c>
    </row>
    <row r="23" spans="2:8" x14ac:dyDescent="0.25">
      <c r="B23" s="89" t="s">
        <v>391</v>
      </c>
      <c r="C23" s="90" t="s">
        <v>8</v>
      </c>
      <c r="D23" s="90" t="s">
        <v>8</v>
      </c>
      <c r="E23" s="222">
        <v>0</v>
      </c>
      <c r="F23" s="223"/>
      <c r="G23" s="91">
        <v>0</v>
      </c>
      <c r="H23" s="73"/>
    </row>
    <row r="24" spans="2:8" x14ac:dyDescent="0.25">
      <c r="B24" s="89" t="s">
        <v>363</v>
      </c>
      <c r="C24" s="90" t="s">
        <v>9</v>
      </c>
      <c r="D24" s="90" t="s">
        <v>9</v>
      </c>
      <c r="E24" s="218">
        <v>0</v>
      </c>
      <c r="F24" s="218"/>
      <c r="G24" s="91">
        <v>0</v>
      </c>
      <c r="H24" s="73"/>
    </row>
    <row r="25" spans="2:8" x14ac:dyDescent="0.25">
      <c r="B25" s="89" t="s">
        <v>367</v>
      </c>
      <c r="C25" s="90" t="s">
        <v>10</v>
      </c>
      <c r="D25" s="90" t="s">
        <v>368</v>
      </c>
      <c r="E25" s="132">
        <v>0</v>
      </c>
      <c r="F25" s="132"/>
      <c r="G25" s="91">
        <v>0</v>
      </c>
      <c r="H25" s="73" t="s">
        <v>333</v>
      </c>
    </row>
    <row r="26" spans="2:8" x14ac:dyDescent="0.25">
      <c r="B26" s="89" t="s">
        <v>369</v>
      </c>
      <c r="C26" s="90" t="s">
        <v>11</v>
      </c>
      <c r="D26" s="90" t="s">
        <v>370</v>
      </c>
      <c r="E26" s="132">
        <v>0</v>
      </c>
      <c r="F26" s="132"/>
      <c r="G26" s="91">
        <v>1430144.24</v>
      </c>
      <c r="H26" s="73" t="s">
        <v>333</v>
      </c>
    </row>
    <row r="27" spans="2:8" x14ac:dyDescent="0.25">
      <c r="B27" s="89" t="s">
        <v>371</v>
      </c>
      <c r="C27" s="90" t="s">
        <v>2</v>
      </c>
      <c r="D27" s="90" t="s">
        <v>360</v>
      </c>
      <c r="E27" s="132">
        <v>0</v>
      </c>
      <c r="F27" s="132"/>
      <c r="G27" s="91">
        <v>1117600.6599999999</v>
      </c>
      <c r="H27" s="73" t="s">
        <v>333</v>
      </c>
    </row>
    <row r="28" spans="2:8" x14ac:dyDescent="0.25">
      <c r="B28" s="89" t="s">
        <v>372</v>
      </c>
      <c r="C28" s="90" t="s">
        <v>12</v>
      </c>
      <c r="D28" s="90" t="s">
        <v>373</v>
      </c>
      <c r="E28" s="132">
        <v>0</v>
      </c>
      <c r="F28" s="132"/>
      <c r="G28" s="91">
        <v>8992.41</v>
      </c>
      <c r="H28" s="73" t="s">
        <v>333</v>
      </c>
    </row>
    <row r="29" spans="2:8" x14ac:dyDescent="0.25">
      <c r="B29" s="89" t="s">
        <v>374</v>
      </c>
      <c r="C29" s="92" t="s">
        <v>13</v>
      </c>
      <c r="D29" s="90" t="s">
        <v>13</v>
      </c>
      <c r="E29" s="132">
        <v>0</v>
      </c>
      <c r="F29" s="132"/>
      <c r="G29" s="91">
        <v>0</v>
      </c>
      <c r="H29" s="73" t="s">
        <v>333</v>
      </c>
    </row>
    <row r="30" spans="2:8" x14ac:dyDescent="0.25">
      <c r="B30" s="89" t="s">
        <v>375</v>
      </c>
      <c r="C30" s="92"/>
      <c r="D30" s="90" t="s">
        <v>376</v>
      </c>
      <c r="E30" s="132">
        <v>612258.75</v>
      </c>
      <c r="F30" s="132"/>
      <c r="G30" s="91">
        <v>2996988.18</v>
      </c>
      <c r="H30" s="73"/>
    </row>
    <row r="31" spans="2:8" x14ac:dyDescent="0.25">
      <c r="B31" s="89" t="s">
        <v>377</v>
      </c>
      <c r="C31" s="92"/>
      <c r="D31" s="90" t="s">
        <v>378</v>
      </c>
      <c r="E31" s="132">
        <v>2687644.51</v>
      </c>
      <c r="F31" s="132"/>
      <c r="G31" s="91">
        <v>2187330.6</v>
      </c>
      <c r="H31" s="73"/>
    </row>
    <row r="32" spans="2:8" x14ac:dyDescent="0.25">
      <c r="B32" s="89" t="s">
        <v>379</v>
      </c>
      <c r="C32" s="92"/>
      <c r="D32" s="90" t="s">
        <v>380</v>
      </c>
      <c r="E32" s="132">
        <v>329461.68</v>
      </c>
      <c r="F32" s="132"/>
      <c r="G32" s="91">
        <v>422235.03</v>
      </c>
      <c r="H32" s="73" t="s">
        <v>333</v>
      </c>
    </row>
    <row r="33" spans="2:8" x14ac:dyDescent="0.25">
      <c r="B33" s="89" t="s">
        <v>381</v>
      </c>
      <c r="C33" s="92"/>
      <c r="D33" s="90" t="s">
        <v>382</v>
      </c>
      <c r="E33" s="132">
        <v>0</v>
      </c>
      <c r="F33" s="132"/>
      <c r="G33" s="91">
        <v>2868436.5</v>
      </c>
      <c r="H33" s="73" t="s">
        <v>333</v>
      </c>
    </row>
    <row r="34" spans="2:8" x14ac:dyDescent="0.25">
      <c r="B34" s="89" t="s">
        <v>383</v>
      </c>
      <c r="C34" s="92"/>
      <c r="D34" s="90" t="s">
        <v>384</v>
      </c>
      <c r="E34" s="132">
        <v>0</v>
      </c>
      <c r="F34" s="132"/>
      <c r="G34" s="91">
        <v>2023841.25</v>
      </c>
      <c r="H34" s="73" t="s">
        <v>333</v>
      </c>
    </row>
    <row r="35" spans="2:8" x14ac:dyDescent="0.25">
      <c r="B35" s="89" t="s">
        <v>385</v>
      </c>
      <c r="C35" s="92"/>
      <c r="D35" s="90" t="s">
        <v>386</v>
      </c>
      <c r="E35" s="132">
        <v>0</v>
      </c>
      <c r="F35" s="132"/>
      <c r="G35" s="91">
        <v>24231.85</v>
      </c>
      <c r="H35" s="73" t="s">
        <v>333</v>
      </c>
    </row>
    <row r="36" spans="2:8" x14ac:dyDescent="0.25">
      <c r="B36" s="89" t="s">
        <v>415</v>
      </c>
      <c r="C36" s="92"/>
      <c r="D36" s="90" t="s">
        <v>416</v>
      </c>
      <c r="E36" s="132">
        <v>5029.47</v>
      </c>
      <c r="F36" s="132"/>
      <c r="G36" s="91">
        <v>0</v>
      </c>
      <c r="H36" s="73" t="s">
        <v>333</v>
      </c>
    </row>
    <row r="37" spans="2:8" x14ac:dyDescent="0.25">
      <c r="B37" s="89" t="s">
        <v>387</v>
      </c>
      <c r="C37" s="92"/>
      <c r="D37" s="90" t="s">
        <v>388</v>
      </c>
      <c r="E37" s="132">
        <v>0</v>
      </c>
      <c r="F37" s="132"/>
      <c r="G37" s="91">
        <v>200001.28</v>
      </c>
      <c r="H37" s="73" t="s">
        <v>333</v>
      </c>
    </row>
    <row r="38" spans="2:8" x14ac:dyDescent="0.25">
      <c r="B38" s="89" t="s">
        <v>389</v>
      </c>
      <c r="C38" s="92"/>
      <c r="D38" s="90" t="s">
        <v>390</v>
      </c>
      <c r="E38" s="132">
        <v>502321.02</v>
      </c>
      <c r="F38" s="132"/>
      <c r="G38" s="91">
        <v>559910.1</v>
      </c>
      <c r="H38" s="73" t="s">
        <v>333</v>
      </c>
    </row>
    <row r="39" spans="2:8" x14ac:dyDescent="0.25">
      <c r="B39" s="89" t="s">
        <v>417</v>
      </c>
      <c r="C39" s="92"/>
      <c r="D39" s="90" t="s">
        <v>418</v>
      </c>
      <c r="E39" s="132">
        <v>3298865.84</v>
      </c>
      <c r="F39" s="132"/>
      <c r="G39" s="91">
        <v>0</v>
      </c>
      <c r="H39" s="73" t="s">
        <v>333</v>
      </c>
    </row>
    <row r="40" spans="2:8" x14ac:dyDescent="0.25">
      <c r="B40" s="89" t="s">
        <v>449</v>
      </c>
      <c r="C40" s="92"/>
      <c r="D40" s="90" t="s">
        <v>452</v>
      </c>
      <c r="E40" s="132">
        <v>2229574.2000000002</v>
      </c>
      <c r="F40" s="132"/>
      <c r="G40" s="91">
        <v>0</v>
      </c>
      <c r="H40" s="73"/>
    </row>
    <row r="41" spans="2:8" x14ac:dyDescent="0.25">
      <c r="B41" s="89" t="s">
        <v>456</v>
      </c>
      <c r="C41" s="92"/>
      <c r="D41" s="90" t="s">
        <v>457</v>
      </c>
      <c r="E41" s="132">
        <v>1160154.8</v>
      </c>
      <c r="F41" s="132"/>
      <c r="G41" s="91"/>
      <c r="H41" s="73"/>
    </row>
    <row r="42" spans="2:8" x14ac:dyDescent="0.25">
      <c r="B42" s="89" t="s">
        <v>450</v>
      </c>
      <c r="C42" s="92"/>
      <c r="D42" s="90" t="s">
        <v>453</v>
      </c>
      <c r="E42" s="132">
        <v>2988193.78</v>
      </c>
      <c r="F42" s="132"/>
      <c r="G42" s="91">
        <v>0</v>
      </c>
      <c r="H42" s="73"/>
    </row>
    <row r="43" spans="2:8" x14ac:dyDescent="0.25">
      <c r="B43" s="89" t="s">
        <v>451</v>
      </c>
      <c r="C43" s="92"/>
      <c r="D43" s="90" t="s">
        <v>360</v>
      </c>
      <c r="E43" s="132">
        <v>1341123.06</v>
      </c>
      <c r="F43" s="132"/>
      <c r="G43" s="91">
        <v>0</v>
      </c>
      <c r="H43" s="73"/>
    </row>
    <row r="44" spans="2:8" x14ac:dyDescent="0.25">
      <c r="B44" s="89" t="s">
        <v>458</v>
      </c>
      <c r="C44" s="92"/>
      <c r="D44" s="90" t="s">
        <v>459</v>
      </c>
      <c r="E44" s="132">
        <v>2472502.06</v>
      </c>
      <c r="F44" s="132"/>
      <c r="G44" s="91"/>
      <c r="H44" s="73"/>
    </row>
    <row r="45" spans="2:8" x14ac:dyDescent="0.25">
      <c r="B45" s="89"/>
      <c r="C45" s="92"/>
      <c r="D45" s="90" t="s">
        <v>22</v>
      </c>
      <c r="E45" s="218">
        <v>54432.44</v>
      </c>
      <c r="F45" s="218"/>
      <c r="G45" s="91">
        <v>54432.46</v>
      </c>
      <c r="H45" s="73"/>
    </row>
    <row r="46" spans="2:8" x14ac:dyDescent="0.25">
      <c r="B46" s="5"/>
      <c r="C46" s="7"/>
      <c r="D46" s="6" t="s">
        <v>21</v>
      </c>
      <c r="E46" s="133"/>
      <c r="F46" s="133"/>
      <c r="G46" s="88">
        <v>2.97</v>
      </c>
      <c r="H46" s="73"/>
    </row>
    <row r="47" spans="2:8" x14ac:dyDescent="0.25">
      <c r="B47" s="4"/>
      <c r="C47" s="4" t="s">
        <v>14</v>
      </c>
      <c r="D47" s="11" t="s">
        <v>24</v>
      </c>
      <c r="E47" s="97">
        <f>SUM(E11:F46)</f>
        <v>17717687.310000002</v>
      </c>
      <c r="F47" s="94"/>
      <c r="G47" s="93">
        <f>SUM(G11:G46)</f>
        <v>13930294.379999999</v>
      </c>
      <c r="H47" s="4"/>
    </row>
  </sheetData>
  <mergeCells count="15">
    <mergeCell ref="A1:H1"/>
    <mergeCell ref="E45:F45"/>
    <mergeCell ref="A3:H3"/>
    <mergeCell ref="E21:F21"/>
    <mergeCell ref="E23:F23"/>
    <mergeCell ref="E24:F24"/>
    <mergeCell ref="E18:F18"/>
    <mergeCell ref="E19:F19"/>
    <mergeCell ref="E20:F20"/>
    <mergeCell ref="E15:F15"/>
    <mergeCell ref="E16:F16"/>
    <mergeCell ref="E17:F17"/>
    <mergeCell ref="E13:F13"/>
    <mergeCell ref="E14:F14"/>
    <mergeCell ref="A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opLeftCell="A184" zoomScale="106" zoomScaleNormal="106" workbookViewId="0">
      <selection activeCell="E182" sqref="E182"/>
    </sheetView>
  </sheetViews>
  <sheetFormatPr baseColWidth="10" defaultRowHeight="15" x14ac:dyDescent="0.25"/>
  <cols>
    <col min="1" max="1" width="2.5703125" customWidth="1"/>
    <col min="2" max="2" width="26.42578125" customWidth="1"/>
    <col min="3" max="3" width="11.7109375" style="138" customWidth="1"/>
    <col min="4" max="4" width="13" customWidth="1"/>
    <col min="5" max="5" width="15.5703125" customWidth="1"/>
    <col min="6" max="6" width="16.28515625" customWidth="1"/>
    <col min="7" max="8" width="15.140625" bestFit="1" customWidth="1"/>
    <col min="9" max="9" width="14.140625" bestFit="1" customWidth="1"/>
  </cols>
  <sheetData>
    <row r="1" spans="2:8" x14ac:dyDescent="0.25">
      <c r="B1" s="13" t="s">
        <v>47</v>
      </c>
      <c r="C1" s="136"/>
      <c r="D1" s="13"/>
      <c r="E1" s="13"/>
      <c r="F1" s="13"/>
      <c r="G1" s="13"/>
      <c r="H1" s="13"/>
    </row>
    <row r="2" spans="2:8" x14ac:dyDescent="0.25">
      <c r="B2" s="13"/>
      <c r="C2" s="136"/>
      <c r="D2" s="13"/>
      <c r="E2" s="13"/>
      <c r="F2" s="13"/>
      <c r="G2" s="13"/>
      <c r="H2" s="13"/>
    </row>
    <row r="3" spans="2:8" x14ac:dyDescent="0.25">
      <c r="B3" s="13" t="s">
        <v>399</v>
      </c>
      <c r="C3" s="136"/>
      <c r="D3" s="13"/>
      <c r="E3" s="13"/>
      <c r="F3" s="13"/>
      <c r="G3" s="13"/>
      <c r="H3" s="13"/>
    </row>
    <row r="4" spans="2:8" x14ac:dyDescent="0.25">
      <c r="B4" s="13" t="s">
        <v>400</v>
      </c>
      <c r="C4" s="136"/>
      <c r="D4" s="13"/>
      <c r="E4" s="13"/>
      <c r="F4" s="13"/>
      <c r="G4" s="13"/>
      <c r="H4" s="13"/>
    </row>
    <row r="6" spans="2:8" x14ac:dyDescent="0.25">
      <c r="B6" s="2" t="s">
        <v>15</v>
      </c>
      <c r="C6" s="247" t="s">
        <v>29</v>
      </c>
      <c r="D6" s="248" t="s">
        <v>443</v>
      </c>
      <c r="E6" s="233">
        <v>2017</v>
      </c>
      <c r="F6" s="234">
        <v>2016</v>
      </c>
    </row>
    <row r="7" spans="2:8" x14ac:dyDescent="0.25">
      <c r="B7" s="83" t="s">
        <v>40</v>
      </c>
      <c r="C7" s="247"/>
      <c r="D7" s="249"/>
      <c r="E7" s="233"/>
      <c r="F7" s="235"/>
    </row>
    <row r="8" spans="2:8" ht="30" x14ac:dyDescent="0.25">
      <c r="B8" s="134" t="s">
        <v>30</v>
      </c>
      <c r="C8" s="134" t="s">
        <v>33</v>
      </c>
      <c r="D8" s="24">
        <v>1</v>
      </c>
      <c r="E8" s="15">
        <v>48341.84</v>
      </c>
      <c r="F8" s="8">
        <v>48758.75</v>
      </c>
    </row>
    <row r="9" spans="2:8" ht="30" x14ac:dyDescent="0.25">
      <c r="B9" s="134" t="s">
        <v>31</v>
      </c>
      <c r="C9" s="134" t="s">
        <v>32</v>
      </c>
      <c r="D9" s="24">
        <v>1</v>
      </c>
      <c r="E9" s="15">
        <v>208960</v>
      </c>
      <c r="F9" s="8">
        <v>209460</v>
      </c>
    </row>
    <row r="10" spans="2:8" ht="30" x14ac:dyDescent="0.25">
      <c r="B10" s="134" t="s">
        <v>34</v>
      </c>
      <c r="C10" s="134" t="s">
        <v>35</v>
      </c>
      <c r="D10" s="116"/>
      <c r="E10" s="15">
        <v>0</v>
      </c>
      <c r="F10" s="8">
        <v>0</v>
      </c>
    </row>
    <row r="11" spans="2:8" ht="30" x14ac:dyDescent="0.25">
      <c r="B11" s="134" t="s">
        <v>36</v>
      </c>
      <c r="C11" s="134" t="s">
        <v>35</v>
      </c>
      <c r="D11" s="116"/>
      <c r="E11" s="15">
        <v>0</v>
      </c>
      <c r="F11" s="8">
        <v>0</v>
      </c>
    </row>
    <row r="12" spans="2:8" ht="30" x14ac:dyDescent="0.25">
      <c r="B12" s="134" t="s">
        <v>37</v>
      </c>
      <c r="C12" s="134" t="s">
        <v>35</v>
      </c>
      <c r="D12" s="116"/>
      <c r="E12" s="15">
        <v>0</v>
      </c>
      <c r="F12" s="8">
        <v>0.05</v>
      </c>
    </row>
    <row r="13" spans="2:8" ht="30" x14ac:dyDescent="0.25">
      <c r="B13" s="134" t="s">
        <v>37</v>
      </c>
      <c r="C13" s="134" t="s">
        <v>35</v>
      </c>
      <c r="D13" s="116"/>
      <c r="E13" s="15">
        <v>0</v>
      </c>
      <c r="F13" s="8">
        <v>0</v>
      </c>
    </row>
    <row r="14" spans="2:8" x14ac:dyDescent="0.25">
      <c r="B14" s="134" t="s">
        <v>38</v>
      </c>
      <c r="C14" s="134"/>
      <c r="D14" s="116"/>
      <c r="E14" s="15">
        <v>28029</v>
      </c>
      <c r="F14" s="8">
        <v>32573</v>
      </c>
    </row>
    <row r="15" spans="2:8" ht="30" x14ac:dyDescent="0.25">
      <c r="B15" s="134" t="s">
        <v>334</v>
      </c>
      <c r="C15" s="137"/>
      <c r="D15" s="112"/>
      <c r="E15" s="8"/>
      <c r="F15" s="8">
        <v>0.04</v>
      </c>
    </row>
    <row r="16" spans="2:8" x14ac:dyDescent="0.25">
      <c r="B16" s="83" t="s">
        <v>39</v>
      </c>
      <c r="C16" s="245"/>
      <c r="D16" s="246"/>
      <c r="E16" s="12">
        <f>SUM(E8:E15)</f>
        <v>285330.83999999997</v>
      </c>
      <c r="F16" s="12">
        <f>SUM(F8:F15)</f>
        <v>290791.83999999997</v>
      </c>
    </row>
    <row r="18" spans="1:6" x14ac:dyDescent="0.25">
      <c r="B18" s="13" t="s">
        <v>48</v>
      </c>
      <c r="C18" s="136"/>
      <c r="D18" s="13"/>
    </row>
    <row r="20" spans="1:6" x14ac:dyDescent="0.25">
      <c r="B20" t="s">
        <v>42</v>
      </c>
    </row>
    <row r="21" spans="1:6" x14ac:dyDescent="0.25">
      <c r="B21" t="s">
        <v>41</v>
      </c>
    </row>
    <row r="23" spans="1:6" x14ac:dyDescent="0.25">
      <c r="B23" s="13" t="s">
        <v>49</v>
      </c>
      <c r="C23" s="136"/>
      <c r="D23" s="13"/>
      <c r="E23" s="13"/>
    </row>
    <row r="25" spans="1:6" x14ac:dyDescent="0.25">
      <c r="B25" t="s">
        <v>43</v>
      </c>
    </row>
    <row r="26" spans="1:6" x14ac:dyDescent="0.25">
      <c r="B26" t="s">
        <v>44</v>
      </c>
    </row>
    <row r="28" spans="1:6" x14ac:dyDescent="0.25">
      <c r="B28" s="13" t="s">
        <v>50</v>
      </c>
      <c r="C28" s="136"/>
      <c r="D28" s="13"/>
      <c r="E28" s="13"/>
      <c r="F28" s="13"/>
    </row>
    <row r="30" spans="1:6" x14ac:dyDescent="0.25">
      <c r="B30" s="236" t="s">
        <v>15</v>
      </c>
      <c r="C30" s="237"/>
      <c r="D30" s="238"/>
      <c r="E30" s="75">
        <v>2017</v>
      </c>
      <c r="F30" s="75">
        <v>2016</v>
      </c>
    </row>
    <row r="31" spans="1:6" x14ac:dyDescent="0.25">
      <c r="B31" s="239" t="s">
        <v>46</v>
      </c>
      <c r="C31" s="240"/>
      <c r="D31" s="241"/>
      <c r="E31" s="16"/>
      <c r="F31" s="16"/>
    </row>
    <row r="32" spans="1:6" x14ac:dyDescent="0.25">
      <c r="A32" s="37"/>
      <c r="B32" s="242" t="s">
        <v>45</v>
      </c>
      <c r="C32" s="243"/>
      <c r="D32" s="244"/>
      <c r="E32" s="15">
        <v>0</v>
      </c>
      <c r="F32" s="15">
        <v>0</v>
      </c>
    </row>
    <row r="34" spans="2:4" x14ac:dyDescent="0.25">
      <c r="B34" s="13" t="s">
        <v>51</v>
      </c>
      <c r="C34" s="136"/>
    </row>
    <row r="36" spans="2:4" x14ac:dyDescent="0.25">
      <c r="B36" s="13" t="s">
        <v>54</v>
      </c>
      <c r="C36" s="136"/>
      <c r="D36" s="13"/>
    </row>
    <row r="37" spans="2:4" x14ac:dyDescent="0.25">
      <c r="B37" s="13" t="s">
        <v>55</v>
      </c>
      <c r="C37" s="136"/>
      <c r="D37" s="13"/>
    </row>
    <row r="38" spans="2:4" x14ac:dyDescent="0.25">
      <c r="B38" t="s">
        <v>401</v>
      </c>
    </row>
    <row r="41" spans="2:4" x14ac:dyDescent="0.25">
      <c r="B41" s="13" t="s">
        <v>58</v>
      </c>
      <c r="C41" s="136"/>
    </row>
    <row r="42" spans="2:4" x14ac:dyDescent="0.25">
      <c r="B42" s="13" t="s">
        <v>56</v>
      </c>
      <c r="C42" s="136"/>
      <c r="D42" s="13"/>
    </row>
    <row r="43" spans="2:4" x14ac:dyDescent="0.25">
      <c r="B43" s="13" t="s">
        <v>57</v>
      </c>
      <c r="C43" s="136"/>
      <c r="D43" s="13"/>
    </row>
    <row r="44" spans="2:4" x14ac:dyDescent="0.25">
      <c r="B44" t="s">
        <v>52</v>
      </c>
    </row>
    <row r="45" spans="2:4" x14ac:dyDescent="0.25">
      <c r="B45" t="s">
        <v>53</v>
      </c>
    </row>
    <row r="47" spans="2:4" x14ac:dyDescent="0.25">
      <c r="B47" s="13" t="s">
        <v>59</v>
      </c>
      <c r="C47" s="136"/>
    </row>
    <row r="48" spans="2:4" ht="8.25" customHeight="1" x14ac:dyDescent="0.25">
      <c r="B48" s="13"/>
      <c r="C48" s="136"/>
    </row>
    <row r="49" spans="2:6" x14ac:dyDescent="0.25">
      <c r="B49" s="20" t="s">
        <v>75</v>
      </c>
      <c r="C49" s="139"/>
      <c r="D49" s="20"/>
      <c r="E49" s="20"/>
      <c r="F49" s="20"/>
    </row>
    <row r="50" spans="2:6" x14ac:dyDescent="0.25">
      <c r="B50" s="20" t="s">
        <v>402</v>
      </c>
      <c r="C50" s="139"/>
      <c r="D50" s="20"/>
      <c r="E50" s="20"/>
      <c r="F50" s="20"/>
    </row>
    <row r="51" spans="2:6" ht="7.5" customHeight="1" x14ac:dyDescent="0.25">
      <c r="B51" s="20"/>
      <c r="C51" s="139"/>
      <c r="D51" s="20"/>
      <c r="E51" s="20"/>
      <c r="F51" s="20"/>
    </row>
    <row r="52" spans="2:6" ht="15.75" customHeight="1" x14ac:dyDescent="0.25">
      <c r="B52" s="152" t="s">
        <v>15</v>
      </c>
      <c r="C52" s="227" t="s">
        <v>60</v>
      </c>
      <c r="D52" s="228"/>
      <c r="E52" s="152">
        <v>2017</v>
      </c>
      <c r="F52" s="152">
        <v>2016</v>
      </c>
    </row>
    <row r="53" spans="2:6" ht="27" customHeight="1" x14ac:dyDescent="0.25">
      <c r="B53" s="159" t="s">
        <v>61</v>
      </c>
      <c r="C53" s="229"/>
      <c r="D53" s="230"/>
      <c r="E53" s="135"/>
      <c r="F53" s="135"/>
    </row>
    <row r="54" spans="2:6" ht="27" customHeight="1" x14ac:dyDescent="0.25">
      <c r="B54" s="134" t="s">
        <v>62</v>
      </c>
      <c r="C54" s="231" t="s">
        <v>326</v>
      </c>
      <c r="D54" s="232"/>
      <c r="E54" s="160">
        <v>290650.67</v>
      </c>
      <c r="F54" s="160">
        <v>230409.76</v>
      </c>
    </row>
    <row r="55" spans="2:6" ht="27" customHeight="1" x14ac:dyDescent="0.25">
      <c r="B55" s="134" t="s">
        <v>335</v>
      </c>
      <c r="C55" s="231" t="s">
        <v>326</v>
      </c>
      <c r="D55" s="232"/>
      <c r="E55" s="160">
        <v>36</v>
      </c>
      <c r="F55" s="160">
        <v>36</v>
      </c>
    </row>
    <row r="56" spans="2:6" ht="27" customHeight="1" x14ac:dyDescent="0.25">
      <c r="B56" s="134" t="s">
        <v>63</v>
      </c>
      <c r="C56" s="231" t="s">
        <v>326</v>
      </c>
      <c r="D56" s="232"/>
      <c r="E56" s="160">
        <v>284041.28999999998</v>
      </c>
      <c r="F56" s="160">
        <v>168619.3</v>
      </c>
    </row>
    <row r="57" spans="2:6" ht="27" customHeight="1" x14ac:dyDescent="0.25">
      <c r="B57" s="134" t="s">
        <v>64</v>
      </c>
      <c r="C57" s="231" t="s">
        <v>326</v>
      </c>
      <c r="D57" s="232"/>
      <c r="E57" s="160">
        <v>8163</v>
      </c>
      <c r="F57" s="160">
        <v>14723</v>
      </c>
    </row>
    <row r="58" spans="2:6" ht="27" customHeight="1" x14ac:dyDescent="0.25">
      <c r="B58" s="134" t="s">
        <v>336</v>
      </c>
      <c r="C58" s="231" t="s">
        <v>326</v>
      </c>
      <c r="D58" s="232"/>
      <c r="E58" s="160">
        <v>19819.259999999998</v>
      </c>
      <c r="F58" s="160">
        <v>13919.5</v>
      </c>
    </row>
    <row r="59" spans="2:6" ht="27" customHeight="1" x14ac:dyDescent="0.25">
      <c r="B59" s="134" t="s">
        <v>337</v>
      </c>
      <c r="C59" s="231" t="s">
        <v>326</v>
      </c>
      <c r="D59" s="232"/>
      <c r="E59" s="160">
        <v>88</v>
      </c>
      <c r="F59" s="160">
        <v>88</v>
      </c>
    </row>
    <row r="60" spans="2:6" ht="27" customHeight="1" x14ac:dyDescent="0.25">
      <c r="B60" s="134" t="s">
        <v>338</v>
      </c>
      <c r="C60" s="231" t="s">
        <v>326</v>
      </c>
      <c r="D60" s="232"/>
      <c r="E60" s="160">
        <v>0</v>
      </c>
      <c r="F60" s="160">
        <v>0</v>
      </c>
    </row>
    <row r="61" spans="2:6" ht="27" customHeight="1" x14ac:dyDescent="0.25">
      <c r="B61" s="134" t="s">
        <v>339</v>
      </c>
      <c r="C61" s="231" t="s">
        <v>326</v>
      </c>
      <c r="D61" s="232"/>
      <c r="E61" s="160">
        <v>5343184.9800000004</v>
      </c>
      <c r="F61" s="160">
        <v>3813027.98</v>
      </c>
    </row>
    <row r="62" spans="2:6" ht="27" customHeight="1" x14ac:dyDescent="0.25">
      <c r="B62" s="134" t="s">
        <v>340</v>
      </c>
      <c r="C62" s="231" t="s">
        <v>326</v>
      </c>
      <c r="D62" s="232"/>
      <c r="E62" s="160">
        <v>2</v>
      </c>
      <c r="F62" s="160">
        <v>2</v>
      </c>
    </row>
    <row r="63" spans="2:6" ht="27" customHeight="1" x14ac:dyDescent="0.25">
      <c r="B63" s="134" t="s">
        <v>65</v>
      </c>
      <c r="C63" s="231" t="s">
        <v>326</v>
      </c>
      <c r="D63" s="232"/>
      <c r="E63" s="160">
        <v>4</v>
      </c>
      <c r="F63" s="160">
        <v>4</v>
      </c>
    </row>
    <row r="64" spans="2:6" ht="27" customHeight="1" x14ac:dyDescent="0.25">
      <c r="B64" s="161" t="s">
        <v>66</v>
      </c>
      <c r="C64" s="231" t="s">
        <v>326</v>
      </c>
      <c r="D64" s="232"/>
      <c r="E64" s="160">
        <v>3</v>
      </c>
      <c r="F64" s="160">
        <v>3</v>
      </c>
    </row>
    <row r="65" spans="2:6" ht="27" customHeight="1" x14ac:dyDescent="0.25">
      <c r="B65" s="134" t="s">
        <v>341</v>
      </c>
      <c r="C65" s="231" t="s">
        <v>326</v>
      </c>
      <c r="D65" s="232"/>
      <c r="E65" s="160">
        <v>0</v>
      </c>
      <c r="F65" s="160">
        <v>0</v>
      </c>
    </row>
    <row r="66" spans="2:6" ht="27" customHeight="1" x14ac:dyDescent="0.25">
      <c r="B66" s="134" t="s">
        <v>342</v>
      </c>
      <c r="C66" s="231" t="s">
        <v>326</v>
      </c>
      <c r="D66" s="232"/>
      <c r="E66" s="160">
        <v>0</v>
      </c>
      <c r="F66" s="160">
        <v>0</v>
      </c>
    </row>
    <row r="67" spans="2:6" ht="27" customHeight="1" x14ac:dyDescent="0.25">
      <c r="B67" s="134" t="s">
        <v>343</v>
      </c>
      <c r="C67" s="231" t="s">
        <v>326</v>
      </c>
      <c r="D67" s="232"/>
      <c r="E67" s="160">
        <v>127710.14</v>
      </c>
      <c r="F67" s="160">
        <v>39170.019999999997</v>
      </c>
    </row>
    <row r="68" spans="2:6" ht="27" customHeight="1" x14ac:dyDescent="0.25">
      <c r="B68" s="134" t="s">
        <v>344</v>
      </c>
      <c r="C68" s="231" t="s">
        <v>326</v>
      </c>
      <c r="D68" s="232"/>
      <c r="E68" s="160">
        <v>81</v>
      </c>
      <c r="F68" s="160">
        <v>81</v>
      </c>
    </row>
    <row r="69" spans="2:6" ht="27" customHeight="1" x14ac:dyDescent="0.25">
      <c r="B69" s="134" t="s">
        <v>345</v>
      </c>
      <c r="C69" s="231" t="s">
        <v>326</v>
      </c>
      <c r="D69" s="232"/>
      <c r="E69" s="160">
        <v>47560</v>
      </c>
      <c r="F69" s="160">
        <v>47560</v>
      </c>
    </row>
    <row r="70" spans="2:6" ht="27" customHeight="1" x14ac:dyDescent="0.25">
      <c r="B70" s="134" t="s">
        <v>67</v>
      </c>
      <c r="C70" s="231" t="s">
        <v>326</v>
      </c>
      <c r="D70" s="232"/>
      <c r="E70" s="160">
        <v>238423.65</v>
      </c>
      <c r="F70" s="160">
        <v>109766.8</v>
      </c>
    </row>
    <row r="71" spans="2:6" ht="27" customHeight="1" x14ac:dyDescent="0.25">
      <c r="B71" s="134" t="s">
        <v>454</v>
      </c>
      <c r="C71" s="231" t="s">
        <v>326</v>
      </c>
      <c r="D71" s="232"/>
      <c r="E71" s="160">
        <v>55100</v>
      </c>
      <c r="F71" s="160">
        <v>0</v>
      </c>
    </row>
    <row r="72" spans="2:6" ht="15.75" customHeight="1" x14ac:dyDescent="0.25">
      <c r="B72" s="156" t="s">
        <v>68</v>
      </c>
      <c r="C72" s="227"/>
      <c r="D72" s="228"/>
      <c r="E72" s="157">
        <f>SUM(E54:E71)</f>
        <v>6414866.9900000002</v>
      </c>
      <c r="F72" s="157">
        <f>SUM(F54:F71)</f>
        <v>4437410.3599999994</v>
      </c>
    </row>
    <row r="73" spans="2:6" s="153" customFormat="1" ht="30.75" customHeight="1" x14ac:dyDescent="0.25">
      <c r="B73" s="152" t="s">
        <v>15</v>
      </c>
      <c r="C73" s="227" t="s">
        <v>60</v>
      </c>
      <c r="D73" s="228"/>
      <c r="E73" s="152">
        <v>2017</v>
      </c>
      <c r="F73" s="152">
        <v>2016</v>
      </c>
    </row>
    <row r="74" spans="2:6" s="153" customFormat="1" ht="30.75" customHeight="1" x14ac:dyDescent="0.25">
      <c r="B74" s="154" t="s">
        <v>69</v>
      </c>
      <c r="C74" s="229"/>
      <c r="D74" s="230"/>
      <c r="E74" s="135"/>
      <c r="F74" s="135"/>
    </row>
    <row r="75" spans="2:6" s="153" customFormat="1" ht="30.75" customHeight="1" x14ac:dyDescent="0.25">
      <c r="B75" s="134" t="s">
        <v>70</v>
      </c>
      <c r="C75" s="225" t="s">
        <v>326</v>
      </c>
      <c r="D75" s="226"/>
      <c r="E75" s="155">
        <v>15671805.26</v>
      </c>
      <c r="F75" s="155">
        <v>15671805.26</v>
      </c>
    </row>
    <row r="76" spans="2:6" s="153" customFormat="1" ht="30.75" customHeight="1" x14ac:dyDescent="0.25">
      <c r="B76" s="134" t="s">
        <v>71</v>
      </c>
      <c r="C76" s="225" t="s">
        <v>326</v>
      </c>
      <c r="D76" s="226"/>
      <c r="E76" s="155">
        <v>6192090.8700000001</v>
      </c>
      <c r="F76" s="155">
        <v>0</v>
      </c>
    </row>
    <row r="77" spans="2:6" s="153" customFormat="1" ht="30.75" customHeight="1" x14ac:dyDescent="0.25">
      <c r="B77" s="134" t="s">
        <v>72</v>
      </c>
      <c r="C77" s="225" t="s">
        <v>326</v>
      </c>
      <c r="D77" s="226"/>
      <c r="E77" s="155">
        <v>0</v>
      </c>
      <c r="F77" s="155">
        <v>2116897.06</v>
      </c>
    </row>
    <row r="78" spans="2:6" s="153" customFormat="1" ht="30.75" customHeight="1" x14ac:dyDescent="0.25">
      <c r="B78" s="134" t="s">
        <v>74</v>
      </c>
      <c r="C78" s="225" t="s">
        <v>326</v>
      </c>
      <c r="D78" s="226"/>
      <c r="E78" s="155">
        <v>0</v>
      </c>
      <c r="F78" s="155">
        <v>0</v>
      </c>
    </row>
    <row r="79" spans="2:6" s="153" customFormat="1" ht="30.75" customHeight="1" x14ac:dyDescent="0.25">
      <c r="B79" s="134" t="s">
        <v>419</v>
      </c>
      <c r="C79" s="225" t="s">
        <v>326</v>
      </c>
      <c r="D79" s="226"/>
      <c r="E79" s="155">
        <v>5230094.04</v>
      </c>
      <c r="F79" s="155">
        <v>5645052.0099999998</v>
      </c>
    </row>
    <row r="80" spans="2:6" s="153" customFormat="1" ht="30.75" customHeight="1" x14ac:dyDescent="0.25">
      <c r="B80" s="134" t="s">
        <v>419</v>
      </c>
      <c r="C80" s="225" t="s">
        <v>326</v>
      </c>
      <c r="D80" s="226"/>
      <c r="E80" s="155">
        <v>140647.29</v>
      </c>
      <c r="F80" s="155">
        <v>2142603.56</v>
      </c>
    </row>
    <row r="81" spans="1:6" s="153" customFormat="1" ht="30.75" customHeight="1" x14ac:dyDescent="0.25">
      <c r="B81" s="134" t="s">
        <v>420</v>
      </c>
      <c r="C81" s="225" t="s">
        <v>326</v>
      </c>
      <c r="D81" s="226"/>
      <c r="E81" s="155">
        <v>4402267.84</v>
      </c>
      <c r="F81" s="155">
        <v>0</v>
      </c>
    </row>
    <row r="82" spans="1:6" s="153" customFormat="1" ht="30.75" customHeight="1" x14ac:dyDescent="0.25">
      <c r="B82" s="134" t="s">
        <v>421</v>
      </c>
      <c r="C82" s="225" t="s">
        <v>326</v>
      </c>
      <c r="D82" s="226"/>
      <c r="E82" s="155"/>
      <c r="F82" s="155">
        <v>0</v>
      </c>
    </row>
    <row r="83" spans="1:6" s="153" customFormat="1" ht="30.75" customHeight="1" x14ac:dyDescent="0.25">
      <c r="B83" s="134" t="s">
        <v>347</v>
      </c>
      <c r="C83" s="225" t="s">
        <v>326</v>
      </c>
      <c r="D83" s="226"/>
      <c r="E83" s="155">
        <v>10464337.5</v>
      </c>
      <c r="F83" s="155">
        <v>94514.36</v>
      </c>
    </row>
    <row r="84" spans="1:6" s="153" customFormat="1" ht="30.75" customHeight="1" x14ac:dyDescent="0.25">
      <c r="B84" s="134" t="s">
        <v>73</v>
      </c>
      <c r="C84" s="225" t="s">
        <v>326</v>
      </c>
      <c r="D84" s="226"/>
      <c r="E84" s="155">
        <v>1291539.99</v>
      </c>
      <c r="F84" s="155">
        <v>0</v>
      </c>
    </row>
    <row r="85" spans="1:6" s="153" customFormat="1" ht="30.75" customHeight="1" x14ac:dyDescent="0.25">
      <c r="B85" s="134" t="s">
        <v>73</v>
      </c>
      <c r="C85" s="225" t="s">
        <v>326</v>
      </c>
      <c r="D85" s="226"/>
      <c r="E85" s="155"/>
      <c r="F85" s="155">
        <v>0</v>
      </c>
    </row>
    <row r="86" spans="1:6" s="153" customFormat="1" ht="30.75" customHeight="1" x14ac:dyDescent="0.25">
      <c r="B86" s="156" t="s">
        <v>68</v>
      </c>
      <c r="C86" s="227"/>
      <c r="D86" s="228"/>
      <c r="E86" s="157">
        <f>SUM(E75:E85)</f>
        <v>43392782.789999999</v>
      </c>
      <c r="F86" s="158">
        <f>SUM(F75:F85)</f>
        <v>25670872.249999996</v>
      </c>
    </row>
    <row r="88" spans="1:6" x14ac:dyDescent="0.25">
      <c r="B88" s="13" t="s">
        <v>76</v>
      </c>
      <c r="C88" s="136"/>
    </row>
    <row r="89" spans="1:6" x14ac:dyDescent="0.25">
      <c r="B89" s="13"/>
      <c r="C89" s="136"/>
    </row>
    <row r="90" spans="1:6" x14ac:dyDescent="0.25">
      <c r="B90" t="s">
        <v>77</v>
      </c>
    </row>
    <row r="91" spans="1:6" x14ac:dyDescent="0.25">
      <c r="B91" t="s">
        <v>78</v>
      </c>
    </row>
    <row r="93" spans="1:6" x14ac:dyDescent="0.25">
      <c r="A93" s="37"/>
      <c r="B93" s="117" t="s">
        <v>79</v>
      </c>
      <c r="C93" s="140"/>
      <c r="D93" s="37"/>
      <c r="E93" s="37"/>
      <c r="F93" s="37"/>
    </row>
    <row r="94" spans="1:6" x14ac:dyDescent="0.25">
      <c r="A94" s="37"/>
      <c r="B94" s="37"/>
      <c r="C94" s="141"/>
      <c r="D94" s="37"/>
      <c r="E94" s="37"/>
      <c r="F94" s="37"/>
    </row>
    <row r="95" spans="1:6" x14ac:dyDescent="0.25">
      <c r="A95" s="37"/>
      <c r="B95" s="37" t="s">
        <v>444</v>
      </c>
      <c r="C95" s="141"/>
      <c r="D95" s="37"/>
      <c r="E95" s="37"/>
      <c r="F95" s="37"/>
    </row>
    <row r="96" spans="1:6" x14ac:dyDescent="0.25">
      <c r="A96" s="37"/>
      <c r="B96" s="37" t="s">
        <v>445</v>
      </c>
      <c r="C96" s="141"/>
      <c r="D96" s="37"/>
      <c r="E96" s="37"/>
      <c r="F96" s="37"/>
    </row>
    <row r="97" spans="1:6" x14ac:dyDescent="0.25">
      <c r="A97" s="37"/>
      <c r="B97" s="37"/>
      <c r="C97" s="141"/>
      <c r="D97" s="37"/>
      <c r="E97" s="37"/>
      <c r="F97" s="37"/>
    </row>
    <row r="98" spans="1:6" x14ac:dyDescent="0.25">
      <c r="B98" s="13" t="s">
        <v>80</v>
      </c>
      <c r="C98" s="136"/>
    </row>
    <row r="100" spans="1:6" x14ac:dyDescent="0.25">
      <c r="B100" t="s">
        <v>81</v>
      </c>
    </row>
    <row r="101" spans="1:6" x14ac:dyDescent="0.25">
      <c r="B101" t="s">
        <v>82</v>
      </c>
    </row>
    <row r="105" spans="1:6" ht="18.75" x14ac:dyDescent="0.3">
      <c r="B105" s="72" t="s">
        <v>83</v>
      </c>
    </row>
    <row r="106" spans="1:6" ht="6.75" customHeight="1" x14ac:dyDescent="0.3">
      <c r="B106" s="72"/>
    </row>
    <row r="107" spans="1:6" ht="18.75" x14ac:dyDescent="0.3">
      <c r="B107" s="72" t="s">
        <v>84</v>
      </c>
    </row>
    <row r="108" spans="1:6" ht="6.75" customHeight="1" x14ac:dyDescent="0.25"/>
    <row r="109" spans="1:6" x14ac:dyDescent="0.25">
      <c r="B109" s="13" t="s">
        <v>85</v>
      </c>
      <c r="C109" s="136"/>
      <c r="D109" s="13"/>
    </row>
    <row r="111" spans="1:6" x14ac:dyDescent="0.25">
      <c r="B111" t="s">
        <v>87</v>
      </c>
    </row>
    <row r="112" spans="1:6" x14ac:dyDescent="0.25">
      <c r="B112" t="s">
        <v>88</v>
      </c>
    </row>
    <row r="113" spans="2:9" x14ac:dyDescent="0.25">
      <c r="B113" t="s">
        <v>89</v>
      </c>
    </row>
    <row r="114" spans="2:9" x14ac:dyDescent="0.25">
      <c r="B114" t="s">
        <v>90</v>
      </c>
    </row>
    <row r="115" spans="2:9" x14ac:dyDescent="0.25">
      <c r="B115" t="s">
        <v>91</v>
      </c>
    </row>
    <row r="116" spans="2:9" x14ac:dyDescent="0.25">
      <c r="H116" s="66"/>
    </row>
    <row r="117" spans="2:9" x14ac:dyDescent="0.25">
      <c r="B117" s="19" t="s">
        <v>15</v>
      </c>
      <c r="C117" s="142" t="s">
        <v>92</v>
      </c>
      <c r="D117" s="22" t="s">
        <v>93</v>
      </c>
      <c r="E117" s="19">
        <v>2017</v>
      </c>
      <c r="F117" s="19">
        <v>2016</v>
      </c>
      <c r="H117" s="66"/>
    </row>
    <row r="118" spans="2:9" x14ac:dyDescent="0.25">
      <c r="B118" s="1" t="s">
        <v>94</v>
      </c>
      <c r="C118" s="143" t="s">
        <v>95</v>
      </c>
      <c r="D118" s="24">
        <v>1</v>
      </c>
      <c r="E118" s="8">
        <v>14896.27</v>
      </c>
      <c r="F118" s="8">
        <v>366142.93</v>
      </c>
      <c r="H118" s="66"/>
    </row>
    <row r="119" spans="2:9" x14ac:dyDescent="0.25">
      <c r="B119" s="166" t="s">
        <v>96</v>
      </c>
      <c r="C119" s="167" t="s">
        <v>95</v>
      </c>
      <c r="D119" s="168">
        <v>1</v>
      </c>
      <c r="E119" s="169">
        <v>1394692.81</v>
      </c>
      <c r="F119" s="169">
        <v>1195593.8600000001</v>
      </c>
      <c r="H119" s="66"/>
      <c r="I119" s="110"/>
    </row>
    <row r="120" spans="2:9" x14ac:dyDescent="0.25">
      <c r="B120" s="166" t="s">
        <v>97</v>
      </c>
      <c r="C120" s="167">
        <v>0</v>
      </c>
      <c r="D120" s="168"/>
      <c r="E120" s="170">
        <v>0</v>
      </c>
      <c r="F120" s="169">
        <v>0</v>
      </c>
      <c r="H120" s="66"/>
      <c r="I120" s="110"/>
    </row>
    <row r="121" spans="2:9" x14ac:dyDescent="0.25">
      <c r="B121" s="166" t="s">
        <v>98</v>
      </c>
      <c r="C121" s="167" t="s">
        <v>95</v>
      </c>
      <c r="D121" s="168">
        <v>1</v>
      </c>
      <c r="E121" s="169">
        <v>23972.76</v>
      </c>
      <c r="F121" s="169">
        <v>32342.34</v>
      </c>
      <c r="H121" s="66"/>
      <c r="I121" s="110"/>
    </row>
    <row r="122" spans="2:9" x14ac:dyDescent="0.25">
      <c r="B122" s="166" t="s">
        <v>425</v>
      </c>
      <c r="C122" s="167">
        <v>0</v>
      </c>
      <c r="D122" s="168"/>
      <c r="E122" s="169">
        <v>0</v>
      </c>
      <c r="F122" s="169">
        <v>0</v>
      </c>
      <c r="H122" s="66"/>
      <c r="I122" s="110"/>
    </row>
    <row r="123" spans="2:9" x14ac:dyDescent="0.25">
      <c r="B123" s="166" t="s">
        <v>99</v>
      </c>
      <c r="C123" s="167" t="s">
        <v>95</v>
      </c>
      <c r="D123" s="168">
        <v>1</v>
      </c>
      <c r="E123" s="169">
        <v>571243.49</v>
      </c>
      <c r="F123" s="169">
        <v>1359.46</v>
      </c>
      <c r="H123" s="66"/>
      <c r="I123" s="57"/>
    </row>
    <row r="124" spans="2:9" ht="24.75" x14ac:dyDescent="0.25">
      <c r="B124" s="171" t="s">
        <v>422</v>
      </c>
      <c r="C124" s="172" t="s">
        <v>446</v>
      </c>
      <c r="D124" s="168">
        <v>1</v>
      </c>
      <c r="E124" s="169">
        <v>1268866.6599999999</v>
      </c>
      <c r="F124" s="169">
        <v>0</v>
      </c>
      <c r="H124" s="66"/>
      <c r="I124" s="57"/>
    </row>
    <row r="125" spans="2:9" x14ac:dyDescent="0.25">
      <c r="B125" s="166" t="s">
        <v>423</v>
      </c>
      <c r="C125" s="167" t="s">
        <v>447</v>
      </c>
      <c r="D125" s="168">
        <v>1</v>
      </c>
      <c r="E125" s="169">
        <v>8384.98</v>
      </c>
      <c r="F125" s="169">
        <v>0</v>
      </c>
      <c r="H125" s="66"/>
      <c r="I125" s="57"/>
    </row>
    <row r="126" spans="2:9" x14ac:dyDescent="0.25">
      <c r="B126" s="166" t="s">
        <v>424</v>
      </c>
      <c r="C126" s="167" t="s">
        <v>95</v>
      </c>
      <c r="D126" s="168">
        <v>1</v>
      </c>
      <c r="E126" s="169">
        <v>48125.2</v>
      </c>
      <c r="F126" s="169">
        <v>0</v>
      </c>
      <c r="H126" s="66"/>
      <c r="I126" s="57"/>
    </row>
    <row r="127" spans="2:9" x14ac:dyDescent="0.25">
      <c r="B127" s="173" t="s">
        <v>100</v>
      </c>
      <c r="C127" s="174" t="s">
        <v>95</v>
      </c>
      <c r="D127" s="175">
        <v>1</v>
      </c>
      <c r="E127" s="169">
        <v>350008.05</v>
      </c>
      <c r="F127" s="169">
        <v>5360</v>
      </c>
      <c r="H127" s="66"/>
      <c r="I127" s="57"/>
    </row>
    <row r="128" spans="2:9" x14ac:dyDescent="0.25">
      <c r="B128" s="19" t="s">
        <v>68</v>
      </c>
      <c r="C128" s="144"/>
      <c r="D128" s="25"/>
      <c r="E128" s="26">
        <f>SUM(E118:E127)</f>
        <v>3680190.22</v>
      </c>
      <c r="F128" s="26">
        <f>SUM(F118:F127)</f>
        <v>1600798.59</v>
      </c>
      <c r="H128" s="66"/>
    </row>
    <row r="129" spans="2:9" x14ac:dyDescent="0.25">
      <c r="B129" s="27"/>
      <c r="C129" s="145"/>
      <c r="D129" s="28"/>
      <c r="E129" s="29"/>
      <c r="F129" s="29"/>
      <c r="H129" s="57"/>
    </row>
    <row r="130" spans="2:9" x14ac:dyDescent="0.25">
      <c r="B130" s="27"/>
      <c r="C130" s="145"/>
      <c r="D130" s="28"/>
      <c r="E130" s="29"/>
      <c r="F130" s="29"/>
      <c r="I130" s="57"/>
    </row>
    <row r="131" spans="2:9" x14ac:dyDescent="0.25">
      <c r="B131" s="19" t="s">
        <v>86</v>
      </c>
      <c r="C131" s="142" t="s">
        <v>93</v>
      </c>
      <c r="D131" s="22" t="s">
        <v>92</v>
      </c>
      <c r="E131" s="31">
        <v>2017</v>
      </c>
      <c r="F131" s="31">
        <v>2016</v>
      </c>
    </row>
    <row r="132" spans="2:9" x14ac:dyDescent="0.25">
      <c r="B132" s="32" t="s">
        <v>103</v>
      </c>
      <c r="C132" s="146"/>
      <c r="D132" s="34"/>
      <c r="E132" s="36"/>
      <c r="F132" s="36"/>
    </row>
    <row r="133" spans="2:9" x14ac:dyDescent="0.25">
      <c r="B133" s="33" t="s">
        <v>104</v>
      </c>
      <c r="C133" s="147"/>
      <c r="D133" s="35"/>
      <c r="E133" s="35"/>
      <c r="F133" s="35"/>
    </row>
    <row r="134" spans="2:9" x14ac:dyDescent="0.25">
      <c r="B134" s="1" t="s">
        <v>350</v>
      </c>
      <c r="C134" s="148">
        <v>1</v>
      </c>
      <c r="D134" s="21"/>
      <c r="E134" s="8">
        <v>1758214.32</v>
      </c>
      <c r="F134" s="8">
        <v>1758214.56</v>
      </c>
    </row>
    <row r="135" spans="2:9" x14ac:dyDescent="0.25">
      <c r="B135" s="19" t="s">
        <v>39</v>
      </c>
      <c r="C135" s="144"/>
      <c r="D135" s="25"/>
      <c r="E135" s="26">
        <f>SUM(E134:E134)</f>
        <v>1758214.32</v>
      </c>
      <c r="F135" s="26">
        <f>SUM(F134:F134)</f>
        <v>1758214.56</v>
      </c>
    </row>
    <row r="136" spans="2:9" x14ac:dyDescent="0.25">
      <c r="B136" s="176"/>
      <c r="C136" s="177"/>
      <c r="D136" s="178"/>
      <c r="E136" s="179"/>
      <c r="F136" s="179"/>
    </row>
    <row r="138" spans="2:9" x14ac:dyDescent="0.25">
      <c r="B138" s="19" t="s">
        <v>15</v>
      </c>
      <c r="C138" s="142" t="s">
        <v>93</v>
      </c>
      <c r="D138" s="22" t="s">
        <v>92</v>
      </c>
      <c r="E138" s="19">
        <v>2017</v>
      </c>
      <c r="F138" s="19">
        <v>2016</v>
      </c>
    </row>
    <row r="139" spans="2:9" s="37" customFormat="1" x14ac:dyDescent="0.25">
      <c r="B139" s="38" t="s">
        <v>106</v>
      </c>
      <c r="C139" s="149"/>
      <c r="D139" s="30"/>
      <c r="E139" s="30"/>
      <c r="F139" s="30"/>
    </row>
    <row r="140" spans="2:9" x14ac:dyDescent="0.25">
      <c r="B140" s="14" t="s">
        <v>105</v>
      </c>
      <c r="C140" s="251" t="s">
        <v>448</v>
      </c>
      <c r="D140" s="252"/>
      <c r="E140" s="15">
        <v>0</v>
      </c>
      <c r="F140" s="15">
        <v>2252996.9700000002</v>
      </c>
      <c r="G140" s="99"/>
    </row>
    <row r="141" spans="2:9" x14ac:dyDescent="0.25">
      <c r="B141" s="19" t="s">
        <v>68</v>
      </c>
      <c r="C141" s="144"/>
      <c r="D141" s="25"/>
      <c r="E141" s="26">
        <f>SUM(E140)</f>
        <v>0</v>
      </c>
      <c r="F141" s="26">
        <f>SUM(F140)</f>
        <v>2252996.9700000002</v>
      </c>
    </row>
    <row r="144" spans="2:9" x14ac:dyDescent="0.25">
      <c r="B144" s="13" t="s">
        <v>114</v>
      </c>
    </row>
    <row r="146" spans="2:6" x14ac:dyDescent="0.25">
      <c r="B146" s="19" t="s">
        <v>15</v>
      </c>
      <c r="C146" s="150" t="s">
        <v>92</v>
      </c>
      <c r="D146" s="23" t="s">
        <v>93</v>
      </c>
      <c r="E146" s="19">
        <v>2017</v>
      </c>
      <c r="F146" s="19">
        <v>2016</v>
      </c>
    </row>
    <row r="147" spans="2:6" x14ac:dyDescent="0.25">
      <c r="B147" s="18" t="s">
        <v>110</v>
      </c>
      <c r="C147" s="47"/>
      <c r="D147" s="1"/>
      <c r="E147" s="1"/>
      <c r="F147" s="1"/>
    </row>
    <row r="148" spans="2:6" x14ac:dyDescent="0.25">
      <c r="B148" s="40" t="s">
        <v>111</v>
      </c>
      <c r="C148" s="47" t="s">
        <v>112</v>
      </c>
      <c r="D148" s="21" t="s">
        <v>113</v>
      </c>
      <c r="E148" s="8">
        <v>8859024.6899999995</v>
      </c>
      <c r="F148" s="8">
        <v>10617239.029999999</v>
      </c>
    </row>
    <row r="149" spans="2:6" x14ac:dyDescent="0.25">
      <c r="B149" s="19" t="s">
        <v>68</v>
      </c>
      <c r="C149" s="144"/>
      <c r="D149" s="25"/>
      <c r="E149" s="26">
        <f>SUM(E148)</f>
        <v>8859024.6899999995</v>
      </c>
      <c r="F149" s="26">
        <f>SUM(F148)</f>
        <v>10617239.029999999</v>
      </c>
    </row>
    <row r="152" spans="2:6" x14ac:dyDescent="0.25">
      <c r="B152" s="13" t="s">
        <v>101</v>
      </c>
      <c r="C152" s="136"/>
    </row>
    <row r="154" spans="2:6" x14ac:dyDescent="0.25">
      <c r="B154" t="s">
        <v>102</v>
      </c>
    </row>
    <row r="155" spans="2:6" x14ac:dyDescent="0.25">
      <c r="B155" t="s">
        <v>82</v>
      </c>
    </row>
    <row r="157" spans="2:6" x14ac:dyDescent="0.25">
      <c r="B157" s="13" t="s">
        <v>115</v>
      </c>
    </row>
    <row r="158" spans="2:6" x14ac:dyDescent="0.25">
      <c r="B158" s="13"/>
    </row>
    <row r="159" spans="2:6" x14ac:dyDescent="0.25">
      <c r="B159" s="20" t="s">
        <v>116</v>
      </c>
      <c r="C159" s="139"/>
      <c r="D159" s="20"/>
      <c r="E159" s="20"/>
    </row>
    <row r="161" spans="2:8" x14ac:dyDescent="0.25">
      <c r="B161" s="19" t="s">
        <v>15</v>
      </c>
      <c r="C161" s="142" t="s">
        <v>117</v>
      </c>
      <c r="D161" s="22" t="s">
        <v>17</v>
      </c>
      <c r="E161" s="19">
        <v>2017</v>
      </c>
      <c r="F161" s="19">
        <v>2016</v>
      </c>
    </row>
    <row r="162" spans="2:8" x14ac:dyDescent="0.25">
      <c r="B162" s="18" t="s">
        <v>107</v>
      </c>
      <c r="C162" s="47"/>
      <c r="D162" s="1"/>
      <c r="E162" s="1"/>
      <c r="F162" s="1"/>
    </row>
    <row r="163" spans="2:8" x14ac:dyDescent="0.25">
      <c r="B163" s="1" t="s">
        <v>108</v>
      </c>
      <c r="C163" s="47"/>
      <c r="D163" s="1"/>
      <c r="E163" s="1"/>
      <c r="F163" s="1"/>
    </row>
    <row r="164" spans="2:8" x14ac:dyDescent="0.25">
      <c r="B164" s="1" t="s">
        <v>109</v>
      </c>
      <c r="C164" s="48"/>
      <c r="D164" s="14"/>
      <c r="E164" s="8">
        <v>28667.3</v>
      </c>
      <c r="F164" s="8">
        <v>1049.18</v>
      </c>
    </row>
    <row r="165" spans="2:8" x14ac:dyDescent="0.25">
      <c r="B165" s="19" t="s">
        <v>39</v>
      </c>
      <c r="C165" s="144"/>
      <c r="D165" s="25"/>
      <c r="E165" s="39">
        <f>SUM(E164)</f>
        <v>28667.3</v>
      </c>
      <c r="F165" s="39">
        <f>SUM(F164)</f>
        <v>1049.18</v>
      </c>
      <c r="H165" s="57"/>
    </row>
    <row r="169" spans="2:8" ht="15.75" x14ac:dyDescent="0.25">
      <c r="B169" s="253" t="s">
        <v>354</v>
      </c>
      <c r="C169" s="253"/>
      <c r="D169" s="253"/>
      <c r="E169" s="253"/>
      <c r="F169" s="253"/>
    </row>
    <row r="170" spans="2:8" ht="15.75" x14ac:dyDescent="0.25">
      <c r="B170" s="254" t="s">
        <v>355</v>
      </c>
      <c r="C170" s="254"/>
      <c r="D170" s="254"/>
      <c r="E170" s="254"/>
      <c r="F170" s="254"/>
    </row>
    <row r="174" spans="2:8" x14ac:dyDescent="0.25">
      <c r="B174" s="250" t="s">
        <v>356</v>
      </c>
      <c r="C174" s="250"/>
      <c r="D174" s="250" t="s">
        <v>410</v>
      </c>
      <c r="E174" s="250"/>
      <c r="F174" s="250"/>
    </row>
    <row r="178" spans="2:6" x14ac:dyDescent="0.25">
      <c r="B178" s="250" t="s">
        <v>412</v>
      </c>
      <c r="C178" s="250"/>
      <c r="D178" s="250" t="s">
        <v>413</v>
      </c>
      <c r="E178" s="250"/>
      <c r="F178" s="250"/>
    </row>
    <row r="181" spans="2:6" x14ac:dyDescent="0.25">
      <c r="C181" s="151"/>
      <c r="D181" s="62"/>
      <c r="E181" s="62"/>
    </row>
    <row r="182" spans="2:6" x14ac:dyDescent="0.25">
      <c r="B182" s="250" t="s">
        <v>414</v>
      </c>
      <c r="C182" s="250"/>
      <c r="D182" s="58"/>
      <c r="E182" s="58"/>
    </row>
  </sheetData>
  <mergeCells count="51">
    <mergeCell ref="B178:C178"/>
    <mergeCell ref="D178:F178"/>
    <mergeCell ref="B182:C182"/>
    <mergeCell ref="C140:D140"/>
    <mergeCell ref="B169:F169"/>
    <mergeCell ref="B170:F170"/>
    <mergeCell ref="B174:C174"/>
    <mergeCell ref="D174:F174"/>
    <mergeCell ref="C67:D67"/>
    <mergeCell ref="C68:D68"/>
    <mergeCell ref="C69:D69"/>
    <mergeCell ref="C70:D70"/>
    <mergeCell ref="C6:C7"/>
    <mergeCell ref="D6:D7"/>
    <mergeCell ref="C59:D59"/>
    <mergeCell ref="C60:D60"/>
    <mergeCell ref="C61:D61"/>
    <mergeCell ref="C62:D62"/>
    <mergeCell ref="C63:D63"/>
    <mergeCell ref="C64:D64"/>
    <mergeCell ref="C65:D65"/>
    <mergeCell ref="C66:D66"/>
    <mergeCell ref="E6:E7"/>
    <mergeCell ref="F6:F7"/>
    <mergeCell ref="C55:D55"/>
    <mergeCell ref="C58:D58"/>
    <mergeCell ref="B30:D30"/>
    <mergeCell ref="B31:D31"/>
    <mergeCell ref="B32:D32"/>
    <mergeCell ref="C16:D16"/>
    <mergeCell ref="C52:D52"/>
    <mergeCell ref="C53:D53"/>
    <mergeCell ref="C54:D54"/>
    <mergeCell ref="C56:D56"/>
    <mergeCell ref="C57:D57"/>
    <mergeCell ref="C75:D75"/>
    <mergeCell ref="C74:D74"/>
    <mergeCell ref="C71:D71"/>
    <mergeCell ref="C72:D72"/>
    <mergeCell ref="C73:D73"/>
    <mergeCell ref="C85:D85"/>
    <mergeCell ref="C86:D86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topLeftCell="A166" zoomScaleNormal="100" workbookViewId="0">
      <selection activeCell="D16" sqref="D16"/>
    </sheetView>
  </sheetViews>
  <sheetFormatPr baseColWidth="10" defaultRowHeight="15" x14ac:dyDescent="0.25"/>
  <cols>
    <col min="1" max="1" width="29.42578125" customWidth="1"/>
    <col min="2" max="2" width="10.140625" style="128" customWidth="1"/>
    <col min="3" max="3" width="13.42578125" customWidth="1"/>
    <col min="4" max="4" width="15.85546875" customWidth="1"/>
    <col min="5" max="5" width="15.140625" bestFit="1" customWidth="1"/>
    <col min="7" max="7" width="15.140625" bestFit="1" customWidth="1"/>
  </cols>
  <sheetData>
    <row r="1" spans="1:8" ht="15.75" x14ac:dyDescent="0.25">
      <c r="A1" s="266" t="s">
        <v>214</v>
      </c>
      <c r="B1" s="266"/>
      <c r="C1" s="266"/>
      <c r="D1" s="266"/>
      <c r="E1" s="266"/>
    </row>
    <row r="2" spans="1:8" x14ac:dyDescent="0.25">
      <c r="A2" s="267" t="s">
        <v>460</v>
      </c>
      <c r="B2" s="267"/>
      <c r="C2" s="267"/>
      <c r="D2" s="267"/>
      <c r="E2" s="267"/>
      <c r="F2" s="58"/>
      <c r="G2" s="58"/>
      <c r="H2" s="58"/>
    </row>
    <row r="3" spans="1:8" x14ac:dyDescent="0.25">
      <c r="A3" s="125" t="s">
        <v>136</v>
      </c>
    </row>
    <row r="4" spans="1:8" x14ac:dyDescent="0.25">
      <c r="A4" s="267"/>
      <c r="B4" s="267"/>
      <c r="C4" s="267"/>
      <c r="D4" s="267"/>
      <c r="E4" s="267"/>
    </row>
    <row r="5" spans="1:8" x14ac:dyDescent="0.25">
      <c r="A5" s="262" t="s">
        <v>461</v>
      </c>
      <c r="B5" s="262"/>
      <c r="C5" s="262"/>
      <c r="D5" s="262"/>
      <c r="E5" s="262"/>
    </row>
    <row r="6" spans="1:8" x14ac:dyDescent="0.25">
      <c r="A6" s="19" t="s">
        <v>16</v>
      </c>
      <c r="B6" s="130" t="s">
        <v>17</v>
      </c>
      <c r="C6" s="19" t="s">
        <v>118</v>
      </c>
      <c r="D6" s="19">
        <v>2017</v>
      </c>
      <c r="E6" s="19">
        <v>2016</v>
      </c>
    </row>
    <row r="7" spans="1:8" x14ac:dyDescent="0.25">
      <c r="A7" s="18" t="s">
        <v>119</v>
      </c>
      <c r="B7" s="131"/>
      <c r="C7" s="1"/>
      <c r="D7" s="41">
        <f>SUM(D8:D10)</f>
        <v>2525223.91</v>
      </c>
      <c r="E7" s="41">
        <f>SUM(E8:E10)</f>
        <v>1821684.38</v>
      </c>
    </row>
    <row r="8" spans="1:8" x14ac:dyDescent="0.25">
      <c r="A8" s="1" t="s">
        <v>120</v>
      </c>
      <c r="B8" s="180" t="s">
        <v>203</v>
      </c>
      <c r="C8" s="42" t="s">
        <v>0</v>
      </c>
      <c r="D8" s="8">
        <v>1963636.72</v>
      </c>
      <c r="E8" s="8">
        <v>1606213.52</v>
      </c>
    </row>
    <row r="9" spans="1:8" x14ac:dyDescent="0.25">
      <c r="A9" s="1" t="s">
        <v>121</v>
      </c>
      <c r="B9" s="180" t="s">
        <v>203</v>
      </c>
      <c r="C9" s="42" t="s">
        <v>0</v>
      </c>
      <c r="D9" s="8">
        <v>506755.82</v>
      </c>
      <c r="E9" s="8">
        <v>122308.64</v>
      </c>
    </row>
    <row r="10" spans="1:8" x14ac:dyDescent="0.25">
      <c r="A10" s="1" t="s">
        <v>122</v>
      </c>
      <c r="B10" s="180" t="s">
        <v>203</v>
      </c>
      <c r="C10" s="42" t="s">
        <v>0</v>
      </c>
      <c r="D10" s="8">
        <v>54831.37</v>
      </c>
      <c r="E10" s="8">
        <v>93162.22</v>
      </c>
    </row>
    <row r="11" spans="1:8" x14ac:dyDescent="0.25">
      <c r="A11" s="18" t="s">
        <v>351</v>
      </c>
      <c r="B11" s="180"/>
      <c r="C11" s="42"/>
      <c r="D11" s="8">
        <f>SUM(D12)</f>
        <v>0</v>
      </c>
      <c r="E11" s="41">
        <f>SUM(E12)</f>
        <v>0</v>
      </c>
    </row>
    <row r="12" spans="1:8" x14ac:dyDescent="0.25">
      <c r="A12" s="40" t="s">
        <v>351</v>
      </c>
      <c r="B12" s="180"/>
      <c r="C12" s="42"/>
      <c r="D12" s="8">
        <v>0</v>
      </c>
      <c r="E12" s="8">
        <v>0</v>
      </c>
    </row>
    <row r="13" spans="1:8" x14ac:dyDescent="0.25">
      <c r="A13" s="18" t="s">
        <v>123</v>
      </c>
      <c r="B13" s="181"/>
      <c r="C13" s="18"/>
      <c r="D13" s="43">
        <f>SUM(D14:D16)</f>
        <v>2356596.27</v>
      </c>
      <c r="E13" s="43">
        <f>SUM(E14:E16)</f>
        <v>2766306.71</v>
      </c>
    </row>
    <row r="14" spans="1:8" x14ac:dyDescent="0.25">
      <c r="A14" s="1" t="s">
        <v>124</v>
      </c>
      <c r="B14" s="180" t="s">
        <v>203</v>
      </c>
      <c r="C14" s="42" t="s">
        <v>0</v>
      </c>
      <c r="D14" s="8">
        <v>2334883.8199999998</v>
      </c>
      <c r="E14" s="8">
        <v>2738215.93</v>
      </c>
    </row>
    <row r="15" spans="1:8" x14ac:dyDescent="0.25">
      <c r="A15" s="1" t="s">
        <v>125</v>
      </c>
      <c r="B15" s="180" t="s">
        <v>203</v>
      </c>
      <c r="C15" s="42" t="s">
        <v>0</v>
      </c>
      <c r="D15" s="8">
        <v>1389.6</v>
      </c>
      <c r="E15" s="8">
        <v>575.28</v>
      </c>
    </row>
    <row r="16" spans="1:8" x14ac:dyDescent="0.25">
      <c r="A16" s="1" t="s">
        <v>126</v>
      </c>
      <c r="B16" s="180" t="s">
        <v>203</v>
      </c>
      <c r="C16" s="42" t="s">
        <v>0</v>
      </c>
      <c r="D16" s="8">
        <v>20322.849999999999</v>
      </c>
      <c r="E16" s="8">
        <v>27515.5</v>
      </c>
    </row>
    <row r="17" spans="1:5" x14ac:dyDescent="0.25">
      <c r="A17" s="44" t="s">
        <v>127</v>
      </c>
      <c r="B17" s="30"/>
      <c r="C17" s="44"/>
      <c r="D17" s="45">
        <f>SUM(D18:D19)</f>
        <v>19199.75</v>
      </c>
      <c r="E17" s="45">
        <f>SUM(E18:E19)</f>
        <v>2593.52</v>
      </c>
    </row>
    <row r="18" spans="1:5" x14ac:dyDescent="0.25">
      <c r="A18" s="1" t="s">
        <v>128</v>
      </c>
      <c r="B18" s="180"/>
      <c r="C18" s="42"/>
      <c r="D18" s="8">
        <v>19199.75</v>
      </c>
      <c r="E18" s="8">
        <v>2593.52</v>
      </c>
    </row>
    <row r="19" spans="1:5" x14ac:dyDescent="0.25">
      <c r="A19" s="1" t="s">
        <v>129</v>
      </c>
      <c r="B19" s="180" t="s">
        <v>204</v>
      </c>
      <c r="C19" s="42" t="s">
        <v>0</v>
      </c>
      <c r="D19" s="8"/>
      <c r="E19" s="8"/>
    </row>
    <row r="20" spans="1:5" x14ac:dyDescent="0.25">
      <c r="A20" s="18" t="s">
        <v>130</v>
      </c>
      <c r="B20" s="182"/>
      <c r="C20" s="1"/>
      <c r="D20" s="43">
        <f>SUM(D21)</f>
        <v>287700</v>
      </c>
      <c r="E20" s="43">
        <f>SUM(E21)</f>
        <v>131762.5</v>
      </c>
    </row>
    <row r="21" spans="1:5" x14ac:dyDescent="0.25">
      <c r="A21" s="1" t="s">
        <v>131</v>
      </c>
      <c r="B21" s="180" t="s">
        <v>204</v>
      </c>
      <c r="C21" s="42" t="s">
        <v>0</v>
      </c>
      <c r="D21" s="8">
        <v>287700</v>
      </c>
      <c r="E21" s="8">
        <v>131762.5</v>
      </c>
    </row>
    <row r="22" spans="1:5" x14ac:dyDescent="0.25">
      <c r="A22" s="18" t="s">
        <v>132</v>
      </c>
      <c r="B22" s="182"/>
      <c r="C22" s="1"/>
      <c r="D22" s="76">
        <f>SUM(D23:D24)</f>
        <v>26915196.490000002</v>
      </c>
      <c r="E22" s="76">
        <f>SUM(E23:E24)</f>
        <v>20615579.899999999</v>
      </c>
    </row>
    <row r="23" spans="1:5" x14ac:dyDescent="0.25">
      <c r="A23" s="1" t="s">
        <v>133</v>
      </c>
      <c r="B23" s="180" t="s">
        <v>204</v>
      </c>
      <c r="C23" s="42" t="s">
        <v>135</v>
      </c>
      <c r="D23" s="8">
        <v>15909979</v>
      </c>
      <c r="E23" s="8">
        <v>20315579.899999999</v>
      </c>
    </row>
    <row r="24" spans="1:5" x14ac:dyDescent="0.25">
      <c r="A24" s="40" t="s">
        <v>134</v>
      </c>
      <c r="B24" s="180" t="s">
        <v>204</v>
      </c>
      <c r="C24" s="42" t="s">
        <v>135</v>
      </c>
      <c r="D24" s="8">
        <v>11005217.49</v>
      </c>
      <c r="E24" s="8">
        <v>300000</v>
      </c>
    </row>
    <row r="25" spans="1:5" x14ac:dyDescent="0.25">
      <c r="A25" s="19" t="s">
        <v>39</v>
      </c>
      <c r="B25" s="130"/>
      <c r="C25" s="25"/>
      <c r="D25" s="26">
        <f>SUM(D22+D20+D17+D13+D7)</f>
        <v>32103916.420000002</v>
      </c>
      <c r="E25" s="26">
        <f>SUM(E22+E20+E17+E13+E7+E11)</f>
        <v>25337927.009999998</v>
      </c>
    </row>
    <row r="27" spans="1:5" ht="14.25" customHeight="1" x14ac:dyDescent="0.25">
      <c r="A27" s="262" t="s">
        <v>462</v>
      </c>
      <c r="B27" s="262"/>
      <c r="C27" s="262"/>
      <c r="D27" s="262"/>
      <c r="E27" s="262"/>
    </row>
    <row r="28" spans="1:5" ht="14.25" customHeight="1" x14ac:dyDescent="0.25">
      <c r="A28" s="130" t="s">
        <v>16</v>
      </c>
      <c r="B28" s="130" t="s">
        <v>17</v>
      </c>
      <c r="C28" s="130" t="s">
        <v>118</v>
      </c>
      <c r="D28" s="130">
        <v>2017</v>
      </c>
      <c r="E28" s="130">
        <v>2016</v>
      </c>
    </row>
    <row r="29" spans="1:5" ht="14.25" customHeight="1" x14ac:dyDescent="0.25">
      <c r="A29" s="18" t="s">
        <v>119</v>
      </c>
      <c r="B29" s="131"/>
      <c r="C29" s="1"/>
      <c r="D29" s="41">
        <f>SUM(D30:D32)</f>
        <v>8509514.790000001</v>
      </c>
      <c r="E29" s="41">
        <f>SUM(E30:E32)</f>
        <v>7900321</v>
      </c>
    </row>
    <row r="30" spans="1:5" ht="14.25" customHeight="1" x14ac:dyDescent="0.25">
      <c r="A30" s="1" t="s">
        <v>120</v>
      </c>
      <c r="B30" s="180" t="s">
        <v>203</v>
      </c>
      <c r="C30" s="42" t="s">
        <v>0</v>
      </c>
      <c r="D30" s="8">
        <v>7551102.6200000001</v>
      </c>
      <c r="E30" s="8">
        <v>7185167</v>
      </c>
    </row>
    <row r="31" spans="1:5" ht="14.25" customHeight="1" x14ac:dyDescent="0.25">
      <c r="A31" s="1" t="s">
        <v>121</v>
      </c>
      <c r="B31" s="180" t="s">
        <v>203</v>
      </c>
      <c r="C31" s="42" t="s">
        <v>0</v>
      </c>
      <c r="D31" s="8">
        <v>848240.5</v>
      </c>
      <c r="E31" s="8">
        <v>541244</v>
      </c>
    </row>
    <row r="32" spans="1:5" ht="14.25" customHeight="1" x14ac:dyDescent="0.25">
      <c r="A32" s="1" t="s">
        <v>122</v>
      </c>
      <c r="B32" s="180" t="s">
        <v>203</v>
      </c>
      <c r="C32" s="42" t="s">
        <v>0</v>
      </c>
      <c r="D32" s="8">
        <v>110171.67</v>
      </c>
      <c r="E32" s="8">
        <v>173910</v>
      </c>
    </row>
    <row r="33" spans="1:5" ht="14.25" customHeight="1" x14ac:dyDescent="0.25">
      <c r="A33" s="18" t="s">
        <v>351</v>
      </c>
      <c r="B33" s="180"/>
      <c r="C33" s="42"/>
      <c r="D33" s="8">
        <f>SUM(D34)</f>
        <v>0</v>
      </c>
      <c r="E33" s="41">
        <f>SUM(E34)</f>
        <v>0</v>
      </c>
    </row>
    <row r="34" spans="1:5" ht="14.25" customHeight="1" x14ac:dyDescent="0.25">
      <c r="A34" s="40" t="s">
        <v>351</v>
      </c>
      <c r="B34" s="180"/>
      <c r="C34" s="42"/>
      <c r="D34" s="8">
        <v>0</v>
      </c>
      <c r="E34" s="8">
        <v>0</v>
      </c>
    </row>
    <row r="35" spans="1:5" ht="14.25" customHeight="1" x14ac:dyDescent="0.25">
      <c r="A35" s="18" t="s">
        <v>123</v>
      </c>
      <c r="B35" s="181"/>
      <c r="C35" s="18"/>
      <c r="D35" s="43">
        <f>SUM(D36:D38)</f>
        <v>6168635.0899999999</v>
      </c>
      <c r="E35" s="43">
        <f>SUM(E36:E38)</f>
        <v>7375762</v>
      </c>
    </row>
    <row r="36" spans="1:5" ht="14.25" customHeight="1" x14ac:dyDescent="0.25">
      <c r="A36" s="1" t="s">
        <v>124</v>
      </c>
      <c r="B36" s="180" t="s">
        <v>203</v>
      </c>
      <c r="C36" s="42" t="s">
        <v>0</v>
      </c>
      <c r="D36" s="8">
        <v>5094726.3099999996</v>
      </c>
      <c r="E36" s="8">
        <v>6018803</v>
      </c>
    </row>
    <row r="37" spans="1:5" ht="14.25" customHeight="1" x14ac:dyDescent="0.25">
      <c r="A37" s="1" t="s">
        <v>125</v>
      </c>
      <c r="B37" s="180" t="s">
        <v>203</v>
      </c>
      <c r="C37" s="42" t="s">
        <v>0</v>
      </c>
      <c r="D37" s="8">
        <v>14093.43</v>
      </c>
      <c r="E37" s="8">
        <v>7360</v>
      </c>
    </row>
    <row r="38" spans="1:5" ht="14.25" customHeight="1" x14ac:dyDescent="0.25">
      <c r="A38" s="1" t="s">
        <v>126</v>
      </c>
      <c r="B38" s="180" t="s">
        <v>203</v>
      </c>
      <c r="C38" s="42" t="s">
        <v>0</v>
      </c>
      <c r="D38" s="8">
        <v>1059815.3500000001</v>
      </c>
      <c r="E38" s="8">
        <v>1349599</v>
      </c>
    </row>
    <row r="39" spans="1:5" ht="14.25" customHeight="1" x14ac:dyDescent="0.25">
      <c r="A39" s="44" t="s">
        <v>127</v>
      </c>
      <c r="B39" s="30"/>
      <c r="C39" s="44"/>
      <c r="D39" s="45">
        <f>SUM(D40:D41)</f>
        <v>52127.82</v>
      </c>
      <c r="E39" s="45">
        <f>SUM(E40:E41)</f>
        <v>6516</v>
      </c>
    </row>
    <row r="40" spans="1:5" ht="14.25" customHeight="1" x14ac:dyDescent="0.25">
      <c r="A40" s="1" t="s">
        <v>128</v>
      </c>
      <c r="B40" s="180"/>
      <c r="C40" s="42"/>
      <c r="D40" s="8">
        <v>52127.82</v>
      </c>
      <c r="E40" s="8">
        <v>6516</v>
      </c>
    </row>
    <row r="41" spans="1:5" ht="14.25" customHeight="1" x14ac:dyDescent="0.25">
      <c r="A41" s="1" t="s">
        <v>129</v>
      </c>
      <c r="B41" s="180" t="s">
        <v>204</v>
      </c>
      <c r="C41" s="42" t="s">
        <v>0</v>
      </c>
      <c r="D41" s="8"/>
      <c r="E41" s="8"/>
    </row>
    <row r="42" spans="1:5" ht="14.25" customHeight="1" x14ac:dyDescent="0.25">
      <c r="A42" s="18" t="s">
        <v>130</v>
      </c>
      <c r="B42" s="182"/>
      <c r="C42" s="1"/>
      <c r="D42" s="43">
        <f>SUM(D43)</f>
        <v>531018.86</v>
      </c>
      <c r="E42" s="43">
        <f>SUM(E43)</f>
        <v>462153</v>
      </c>
    </row>
    <row r="43" spans="1:5" ht="14.25" customHeight="1" x14ac:dyDescent="0.25">
      <c r="A43" s="1" t="s">
        <v>131</v>
      </c>
      <c r="B43" s="180" t="s">
        <v>204</v>
      </c>
      <c r="C43" s="42" t="s">
        <v>0</v>
      </c>
      <c r="D43" s="8">
        <v>531018.86</v>
      </c>
      <c r="E43" s="8">
        <v>462153</v>
      </c>
    </row>
    <row r="44" spans="1:5" ht="14.25" customHeight="1" x14ac:dyDescent="0.25">
      <c r="A44" s="18" t="s">
        <v>132</v>
      </c>
      <c r="B44" s="182"/>
      <c r="C44" s="1"/>
      <c r="D44" s="76">
        <f>SUM(D45:D46)</f>
        <v>49789584.980000004</v>
      </c>
      <c r="E44" s="76">
        <f>SUM(E45:E46)</f>
        <v>40872771</v>
      </c>
    </row>
    <row r="45" spans="1:5" ht="14.25" customHeight="1" x14ac:dyDescent="0.25">
      <c r="A45" s="1" t="s">
        <v>133</v>
      </c>
      <c r="B45" s="180" t="s">
        <v>204</v>
      </c>
      <c r="C45" s="42" t="s">
        <v>135</v>
      </c>
      <c r="D45" s="8">
        <v>29252346</v>
      </c>
      <c r="E45" s="8">
        <v>40542771</v>
      </c>
    </row>
    <row r="46" spans="1:5" ht="14.25" customHeight="1" x14ac:dyDescent="0.25">
      <c r="A46" s="40" t="s">
        <v>134</v>
      </c>
      <c r="B46" s="180" t="s">
        <v>204</v>
      </c>
      <c r="C46" s="42" t="s">
        <v>135</v>
      </c>
      <c r="D46" s="8">
        <v>20537238.98</v>
      </c>
      <c r="E46" s="8">
        <v>330000</v>
      </c>
    </row>
    <row r="47" spans="1:5" ht="14.25" customHeight="1" x14ac:dyDescent="0.25">
      <c r="A47" s="130" t="s">
        <v>39</v>
      </c>
      <c r="B47" s="130"/>
      <c r="C47" s="25"/>
      <c r="D47" s="26">
        <f>SUM(D44+D42+D39+D35+D29)</f>
        <v>65050881.539999999</v>
      </c>
      <c r="E47" s="26">
        <f>SUM(E44+E42+E39+E35+E29+E33)</f>
        <v>56617523</v>
      </c>
    </row>
    <row r="49" spans="1:7" x14ac:dyDescent="0.25">
      <c r="A49" s="13" t="s">
        <v>137</v>
      </c>
    </row>
    <row r="51" spans="1:7" x14ac:dyDescent="0.25">
      <c r="A51" t="s">
        <v>102</v>
      </c>
    </row>
    <row r="52" spans="1:7" x14ac:dyDescent="0.25">
      <c r="A52" t="s">
        <v>82</v>
      </c>
    </row>
    <row r="54" spans="1:7" x14ac:dyDescent="0.25">
      <c r="A54" s="13" t="s">
        <v>139</v>
      </c>
    </row>
    <row r="55" spans="1:7" x14ac:dyDescent="0.25">
      <c r="A55" s="13"/>
    </row>
    <row r="56" spans="1:7" ht="15" customHeight="1" x14ac:dyDescent="0.25">
      <c r="A56" s="20" t="s">
        <v>140</v>
      </c>
      <c r="B56" s="183"/>
      <c r="C56" s="20"/>
      <c r="D56" s="20"/>
      <c r="E56" s="20"/>
      <c r="G56" s="57"/>
    </row>
    <row r="57" spans="1:7" ht="15" customHeight="1" x14ac:dyDescent="0.25">
      <c r="A57" s="20" t="s">
        <v>141</v>
      </c>
      <c r="B57" s="183"/>
      <c r="C57" s="20"/>
      <c r="D57" s="20"/>
      <c r="E57" s="20"/>
      <c r="G57" s="57"/>
    </row>
    <row r="58" spans="1:7" ht="15" customHeight="1" x14ac:dyDescent="0.25">
      <c r="A58" s="20" t="s">
        <v>142</v>
      </c>
      <c r="B58" s="183"/>
      <c r="C58" s="20"/>
      <c r="D58" s="20"/>
      <c r="E58" s="20"/>
    </row>
    <row r="59" spans="1:7" ht="15" customHeight="1" x14ac:dyDescent="0.25">
      <c r="A59" s="20"/>
      <c r="B59" s="183"/>
      <c r="C59" s="20"/>
      <c r="D59" s="20"/>
      <c r="E59" s="20"/>
    </row>
    <row r="60" spans="1:7" ht="15" customHeight="1" x14ac:dyDescent="0.25">
      <c r="A60" s="20"/>
      <c r="B60" s="183"/>
      <c r="C60" s="20"/>
      <c r="D60" s="20"/>
      <c r="E60" s="20"/>
    </row>
    <row r="61" spans="1:7" s="153" customFormat="1" ht="24.95" customHeight="1" x14ac:dyDescent="0.25">
      <c r="A61" s="227" t="s">
        <v>463</v>
      </c>
      <c r="B61" s="263"/>
      <c r="C61" s="263"/>
      <c r="D61" s="263"/>
      <c r="E61" s="228"/>
    </row>
    <row r="62" spans="1:7" s="153" customFormat="1" ht="24.95" customHeight="1" x14ac:dyDescent="0.25">
      <c r="A62" s="152" t="s">
        <v>86</v>
      </c>
      <c r="B62" s="264" t="s">
        <v>199</v>
      </c>
      <c r="C62" s="264"/>
      <c r="D62" s="152">
        <v>2017</v>
      </c>
      <c r="E62" s="152">
        <v>2016</v>
      </c>
    </row>
    <row r="63" spans="1:7" s="153" customFormat="1" ht="102.75" customHeight="1" x14ac:dyDescent="0.25">
      <c r="A63" s="126" t="s">
        <v>144</v>
      </c>
      <c r="B63" s="265" t="s">
        <v>200</v>
      </c>
      <c r="C63" s="265"/>
      <c r="D63" s="160">
        <v>11160573.27</v>
      </c>
      <c r="E63" s="160">
        <v>11211930.02</v>
      </c>
    </row>
    <row r="64" spans="1:7" s="153" customFormat="1" ht="102.75" customHeight="1" x14ac:dyDescent="0.25">
      <c r="A64" s="126" t="s">
        <v>149</v>
      </c>
      <c r="B64" s="255" t="s">
        <v>455</v>
      </c>
      <c r="C64" s="256"/>
      <c r="D64" s="160">
        <v>4543904.99</v>
      </c>
      <c r="E64" s="160">
        <v>3221716.59</v>
      </c>
    </row>
    <row r="65" spans="1:7" s="153" customFormat="1" ht="102.75" customHeight="1" x14ac:dyDescent="0.25">
      <c r="A65" s="127" t="s">
        <v>201</v>
      </c>
      <c r="B65" s="255" t="s">
        <v>202</v>
      </c>
      <c r="C65" s="256"/>
      <c r="D65" s="160">
        <v>7648721.7999999998</v>
      </c>
      <c r="E65" s="160">
        <v>6152337.9900000002</v>
      </c>
    </row>
    <row r="66" spans="1:7" s="153" customFormat="1" ht="24.95" customHeight="1" x14ac:dyDescent="0.25">
      <c r="A66" s="152" t="s">
        <v>39</v>
      </c>
      <c r="B66" s="227"/>
      <c r="C66" s="228"/>
      <c r="D66" s="158">
        <f>SUM(D63:D65)</f>
        <v>23353200.059999999</v>
      </c>
      <c r="E66" s="158">
        <f>SUM(E63:E65)</f>
        <v>20585984.600000001</v>
      </c>
    </row>
    <row r="67" spans="1:7" ht="15" customHeight="1" x14ac:dyDescent="0.25">
      <c r="A67" s="27"/>
      <c r="B67" s="27"/>
      <c r="C67" s="27"/>
      <c r="D67" s="29"/>
      <c r="E67" s="29"/>
    </row>
    <row r="68" spans="1:7" ht="15" customHeight="1" x14ac:dyDescent="0.25">
      <c r="A68" s="27"/>
      <c r="B68" s="27"/>
      <c r="C68" s="27"/>
      <c r="D68" s="29"/>
      <c r="E68" s="29"/>
    </row>
    <row r="69" spans="1:7" ht="15" customHeight="1" x14ac:dyDescent="0.25">
      <c r="A69" s="27"/>
      <c r="B69" s="27"/>
      <c r="C69" s="27"/>
      <c r="D69" s="29"/>
      <c r="E69" s="29"/>
    </row>
    <row r="70" spans="1:7" ht="15" customHeight="1" x14ac:dyDescent="0.25">
      <c r="A70" s="27"/>
      <c r="B70" s="27"/>
      <c r="C70" s="27"/>
      <c r="D70" s="29"/>
      <c r="E70" s="29"/>
    </row>
    <row r="71" spans="1:7" ht="15" customHeight="1" x14ac:dyDescent="0.25">
      <c r="A71" s="27"/>
      <c r="B71" s="27"/>
      <c r="C71" s="27"/>
      <c r="D71" s="29"/>
      <c r="E71" s="29"/>
    </row>
    <row r="72" spans="1:7" ht="15" customHeight="1" x14ac:dyDescent="0.25">
      <c r="A72" s="27"/>
      <c r="B72" s="27"/>
      <c r="C72" s="27"/>
      <c r="D72" s="29"/>
      <c r="E72" s="29"/>
    </row>
    <row r="73" spans="1:7" ht="15" customHeight="1" x14ac:dyDescent="0.25">
      <c r="A73" s="27"/>
      <c r="B73" s="27"/>
      <c r="C73" s="27"/>
      <c r="D73" s="29"/>
      <c r="E73" s="29"/>
    </row>
    <row r="74" spans="1:7" ht="15" customHeight="1" x14ac:dyDescent="0.25">
      <c r="A74" s="27"/>
      <c r="B74" s="27"/>
      <c r="C74" s="27"/>
      <c r="D74" s="29"/>
      <c r="E74" s="29"/>
    </row>
    <row r="75" spans="1:7" ht="15" customHeight="1" x14ac:dyDescent="0.25">
      <c r="A75" s="27"/>
      <c r="B75" s="27"/>
      <c r="C75" s="27"/>
      <c r="D75" s="29"/>
      <c r="E75" s="29"/>
    </row>
    <row r="76" spans="1:7" ht="15" customHeight="1" x14ac:dyDescent="0.25">
      <c r="A76" s="27" t="s">
        <v>205</v>
      </c>
      <c r="B76" s="27"/>
      <c r="C76" s="27"/>
      <c r="D76" s="29"/>
      <c r="E76" s="29"/>
    </row>
    <row r="77" spans="1:7" ht="8.25" customHeight="1" x14ac:dyDescent="0.25">
      <c r="A77" s="27"/>
      <c r="B77" s="27"/>
      <c r="C77" s="27"/>
      <c r="D77" s="29"/>
      <c r="E77" s="29"/>
      <c r="G77" s="57"/>
    </row>
    <row r="78" spans="1:7" ht="15" customHeight="1" x14ac:dyDescent="0.25">
      <c r="A78" s="54" t="s">
        <v>206</v>
      </c>
      <c r="B78" s="27"/>
      <c r="C78" s="27"/>
      <c r="D78" s="29"/>
      <c r="E78" s="29"/>
      <c r="G78" s="57"/>
    </row>
    <row r="79" spans="1:7" ht="9" customHeight="1" x14ac:dyDescent="0.25">
      <c r="A79" s="54"/>
      <c r="B79" s="27"/>
      <c r="C79" s="27"/>
      <c r="D79" s="29"/>
      <c r="E79" s="29"/>
    </row>
    <row r="80" spans="1:7" ht="15" customHeight="1" x14ac:dyDescent="0.25">
      <c r="A80" s="236" t="s">
        <v>464</v>
      </c>
      <c r="B80" s="237"/>
      <c r="C80" s="237"/>
      <c r="D80" s="237"/>
      <c r="E80" s="238"/>
    </row>
    <row r="81" spans="1:7" ht="15" customHeight="1" x14ac:dyDescent="0.25">
      <c r="A81" s="52" t="s">
        <v>86</v>
      </c>
      <c r="B81" s="262" t="s">
        <v>199</v>
      </c>
      <c r="C81" s="262"/>
      <c r="D81" s="52">
        <v>2017</v>
      </c>
      <c r="E81" s="52">
        <v>2016</v>
      </c>
    </row>
    <row r="82" spans="1:7" ht="15" customHeight="1" x14ac:dyDescent="0.25">
      <c r="A82" s="2" t="s">
        <v>198</v>
      </c>
      <c r="B82" s="129"/>
      <c r="C82" s="46"/>
      <c r="D82" s="74">
        <f>SUM(D83+D88+D96+D106+D114)</f>
        <v>26798355.259999998</v>
      </c>
      <c r="E82" s="74">
        <f>SUM(E83+E88+E96+E106+E113)</f>
        <v>22669618.559999999</v>
      </c>
    </row>
    <row r="83" spans="1:7" ht="15" customHeight="1" x14ac:dyDescent="0.25">
      <c r="A83" s="49" t="s">
        <v>138</v>
      </c>
      <c r="B83" s="129"/>
      <c r="C83" s="46"/>
      <c r="D83" s="12">
        <f>SUM(D84:D87)</f>
        <v>11160573.27</v>
      </c>
      <c r="E83" s="12">
        <f>SUM(E84:E87)</f>
        <v>11211930.02</v>
      </c>
    </row>
    <row r="84" spans="1:7" s="153" customFormat="1" ht="57.75" customHeight="1" x14ac:dyDescent="0.25">
      <c r="A84" s="134" t="s">
        <v>144</v>
      </c>
      <c r="B84" s="260" t="s">
        <v>145</v>
      </c>
      <c r="C84" s="261"/>
      <c r="D84" s="155">
        <v>8845169</v>
      </c>
      <c r="E84" s="155">
        <v>8802434.4600000009</v>
      </c>
    </row>
    <row r="85" spans="1:7" s="153" customFormat="1" ht="57.75" customHeight="1" x14ac:dyDescent="0.25">
      <c r="A85" s="134" t="s">
        <v>146</v>
      </c>
      <c r="B85" s="255" t="s">
        <v>161</v>
      </c>
      <c r="C85" s="256"/>
      <c r="D85" s="155">
        <v>535276.49</v>
      </c>
      <c r="E85" s="155">
        <v>854725.36</v>
      </c>
    </row>
    <row r="86" spans="1:7" s="153" customFormat="1" ht="57.75" customHeight="1" x14ac:dyDescent="0.25">
      <c r="A86" s="135" t="s">
        <v>143</v>
      </c>
      <c r="B86" s="255" t="s">
        <v>162</v>
      </c>
      <c r="C86" s="256"/>
      <c r="D86" s="155">
        <v>501960.5</v>
      </c>
      <c r="E86" s="155">
        <v>543595.77</v>
      </c>
      <c r="G86" s="186"/>
    </row>
    <row r="87" spans="1:7" s="153" customFormat="1" ht="57.75" customHeight="1" x14ac:dyDescent="0.25">
      <c r="A87" s="134" t="s">
        <v>147</v>
      </c>
      <c r="B87" s="260" t="s">
        <v>148</v>
      </c>
      <c r="C87" s="261"/>
      <c r="D87" s="155">
        <v>1278167.28</v>
      </c>
      <c r="E87" s="155">
        <v>1011174.43</v>
      </c>
      <c r="G87" s="186"/>
    </row>
    <row r="88" spans="1:7" ht="15" customHeight="1" x14ac:dyDescent="0.25">
      <c r="A88" s="50" t="s">
        <v>149</v>
      </c>
      <c r="B88" s="245"/>
      <c r="C88" s="246"/>
      <c r="D88" s="51">
        <f>SUM(D89:D95)</f>
        <v>4543904.9899999993</v>
      </c>
      <c r="E88" s="51">
        <f>SUM(E89:E95)</f>
        <v>3221716.59</v>
      </c>
    </row>
    <row r="89" spans="1:7" s="153" customFormat="1" ht="57" customHeight="1" x14ac:dyDescent="0.25">
      <c r="A89" s="187" t="s">
        <v>156</v>
      </c>
      <c r="B89" s="255" t="s">
        <v>163</v>
      </c>
      <c r="C89" s="256"/>
      <c r="D89" s="160">
        <v>99228.6</v>
      </c>
      <c r="E89" s="160">
        <v>125169.38</v>
      </c>
    </row>
    <row r="90" spans="1:7" s="153" customFormat="1" ht="57" customHeight="1" x14ac:dyDescent="0.25">
      <c r="A90" s="187" t="s">
        <v>150</v>
      </c>
      <c r="B90" s="255" t="s">
        <v>164</v>
      </c>
      <c r="C90" s="256"/>
      <c r="D90" s="160">
        <v>58574.78</v>
      </c>
      <c r="E90" s="160">
        <v>119686.94</v>
      </c>
    </row>
    <row r="91" spans="1:7" s="153" customFormat="1" ht="57" customHeight="1" x14ac:dyDescent="0.25">
      <c r="A91" s="187" t="s">
        <v>151</v>
      </c>
      <c r="B91" s="255" t="s">
        <v>157</v>
      </c>
      <c r="C91" s="256"/>
      <c r="D91" s="160">
        <v>1340042.1499999999</v>
      </c>
      <c r="E91" s="160">
        <v>629494.07999999996</v>
      </c>
    </row>
    <row r="92" spans="1:7" s="153" customFormat="1" ht="57" customHeight="1" x14ac:dyDescent="0.25">
      <c r="A92" s="187" t="s">
        <v>152</v>
      </c>
      <c r="B92" s="255" t="s">
        <v>165</v>
      </c>
      <c r="C92" s="256"/>
      <c r="D92" s="160">
        <v>9724.98</v>
      </c>
      <c r="E92" s="160">
        <v>5897.62</v>
      </c>
      <c r="G92" s="188"/>
    </row>
    <row r="93" spans="1:7" s="153" customFormat="1" ht="57" customHeight="1" x14ac:dyDescent="0.25">
      <c r="A93" s="187" t="s">
        <v>153</v>
      </c>
      <c r="B93" s="255" t="s">
        <v>158</v>
      </c>
      <c r="C93" s="256"/>
      <c r="D93" s="160">
        <v>2787331.94</v>
      </c>
      <c r="E93" s="160">
        <v>1771345.05</v>
      </c>
    </row>
    <row r="94" spans="1:7" s="153" customFormat="1" ht="57" customHeight="1" x14ac:dyDescent="0.25">
      <c r="A94" s="187" t="s">
        <v>154</v>
      </c>
      <c r="B94" s="255" t="s">
        <v>160</v>
      </c>
      <c r="C94" s="256"/>
      <c r="D94" s="160">
        <v>3916.4</v>
      </c>
      <c r="E94" s="160">
        <v>118058.17</v>
      </c>
    </row>
    <row r="95" spans="1:7" s="153" customFormat="1" ht="57" customHeight="1" x14ac:dyDescent="0.25">
      <c r="A95" s="187" t="s">
        <v>155</v>
      </c>
      <c r="B95" s="260" t="s">
        <v>159</v>
      </c>
      <c r="C95" s="261"/>
      <c r="D95" s="160">
        <v>245086.14</v>
      </c>
      <c r="E95" s="189">
        <v>452065.35</v>
      </c>
    </row>
    <row r="96" spans="1:7" ht="15" customHeight="1" x14ac:dyDescent="0.25">
      <c r="A96" s="50" t="s">
        <v>166</v>
      </c>
      <c r="B96" s="245"/>
      <c r="C96" s="246"/>
      <c r="D96" s="51">
        <f>SUM(D97:D105)</f>
        <v>7648721.8000000007</v>
      </c>
      <c r="E96" s="12">
        <f>SUM(E97:E105)</f>
        <v>6152337.9900000002</v>
      </c>
    </row>
    <row r="97" spans="1:7" s="153" customFormat="1" ht="57" customHeight="1" x14ac:dyDescent="0.25">
      <c r="A97" s="187" t="s">
        <v>167</v>
      </c>
      <c r="B97" s="255" t="s">
        <v>183</v>
      </c>
      <c r="C97" s="256"/>
      <c r="D97" s="155">
        <v>3479081.79</v>
      </c>
      <c r="E97" s="155">
        <v>3228573</v>
      </c>
    </row>
    <row r="98" spans="1:7" s="153" customFormat="1" ht="57" customHeight="1" x14ac:dyDescent="0.25">
      <c r="A98" s="187" t="s">
        <v>168</v>
      </c>
      <c r="B98" s="255" t="s">
        <v>175</v>
      </c>
      <c r="C98" s="256"/>
      <c r="D98" s="155">
        <v>240814.19</v>
      </c>
      <c r="E98" s="155">
        <v>311927.32</v>
      </c>
    </row>
    <row r="99" spans="1:7" s="153" customFormat="1" ht="57" customHeight="1" x14ac:dyDescent="0.25">
      <c r="A99" s="187" t="s">
        <v>169</v>
      </c>
      <c r="B99" s="255" t="s">
        <v>176</v>
      </c>
      <c r="C99" s="256"/>
      <c r="D99" s="155">
        <v>224091.12</v>
      </c>
      <c r="E99" s="155">
        <v>479965.23</v>
      </c>
    </row>
    <row r="100" spans="1:7" s="153" customFormat="1" ht="57" customHeight="1" x14ac:dyDescent="0.25">
      <c r="A100" s="187" t="s">
        <v>170</v>
      </c>
      <c r="B100" s="255" t="s">
        <v>177</v>
      </c>
      <c r="C100" s="256"/>
      <c r="D100" s="155">
        <v>399221.59</v>
      </c>
      <c r="E100" s="155">
        <v>196314.46</v>
      </c>
    </row>
    <row r="101" spans="1:7" s="153" customFormat="1" ht="57" customHeight="1" x14ac:dyDescent="0.25">
      <c r="A101" s="187" t="s">
        <v>171</v>
      </c>
      <c r="B101" s="255" t="s">
        <v>178</v>
      </c>
      <c r="C101" s="256"/>
      <c r="D101" s="155">
        <v>913203.52</v>
      </c>
      <c r="E101" s="155">
        <v>213182.21</v>
      </c>
    </row>
    <row r="102" spans="1:7" s="153" customFormat="1" ht="57" customHeight="1" x14ac:dyDescent="0.25">
      <c r="A102" s="187" t="s">
        <v>172</v>
      </c>
      <c r="B102" s="255" t="s">
        <v>179</v>
      </c>
      <c r="C102" s="256"/>
      <c r="D102" s="155">
        <v>684454.16</v>
      </c>
      <c r="E102" s="155">
        <v>737594.16</v>
      </c>
    </row>
    <row r="103" spans="1:7" s="153" customFormat="1" ht="57" customHeight="1" x14ac:dyDescent="0.25">
      <c r="A103" s="187" t="s">
        <v>173</v>
      </c>
      <c r="B103" s="255" t="s">
        <v>180</v>
      </c>
      <c r="C103" s="256"/>
      <c r="D103" s="155">
        <v>38561.22</v>
      </c>
      <c r="E103" s="155">
        <v>89109.92</v>
      </c>
    </row>
    <row r="104" spans="1:7" s="153" customFormat="1" ht="57" customHeight="1" x14ac:dyDescent="0.25">
      <c r="A104" s="187" t="s">
        <v>174</v>
      </c>
      <c r="B104" s="255" t="s">
        <v>182</v>
      </c>
      <c r="C104" s="256"/>
      <c r="D104" s="155">
        <v>356357.56</v>
      </c>
      <c r="E104" s="155">
        <v>545644.36</v>
      </c>
    </row>
    <row r="105" spans="1:7" s="153" customFormat="1" ht="57" customHeight="1" x14ac:dyDescent="0.25">
      <c r="A105" s="187" t="s">
        <v>166</v>
      </c>
      <c r="B105" s="255" t="s">
        <v>181</v>
      </c>
      <c r="C105" s="256"/>
      <c r="D105" s="155">
        <v>1312936.6499999999</v>
      </c>
      <c r="E105" s="155">
        <v>350027.33</v>
      </c>
    </row>
    <row r="106" spans="1:7" ht="15" customHeight="1" x14ac:dyDescent="0.25">
      <c r="A106" s="50" t="s">
        <v>184</v>
      </c>
      <c r="B106" s="259"/>
      <c r="C106" s="259"/>
      <c r="D106" s="12">
        <f>SUM(D107:D112)</f>
        <v>3155966.3899999997</v>
      </c>
      <c r="E106" s="12">
        <f>SUM(E107:E112)</f>
        <v>1835928.06</v>
      </c>
    </row>
    <row r="107" spans="1:7" s="153" customFormat="1" ht="57" customHeight="1" x14ac:dyDescent="0.25">
      <c r="A107" s="187" t="s">
        <v>185</v>
      </c>
      <c r="B107" s="255" t="s">
        <v>195</v>
      </c>
      <c r="C107" s="256"/>
      <c r="D107" s="160">
        <v>784792.19</v>
      </c>
      <c r="E107" s="160">
        <v>107447.72</v>
      </c>
      <c r="F107" s="190"/>
      <c r="G107" s="190"/>
    </row>
    <row r="108" spans="1:7" s="153" customFormat="1" ht="57" customHeight="1" x14ac:dyDescent="0.25">
      <c r="A108" s="187" t="s">
        <v>186</v>
      </c>
      <c r="B108" s="255" t="s">
        <v>191</v>
      </c>
      <c r="C108" s="256"/>
      <c r="D108" s="160">
        <v>768832.2</v>
      </c>
      <c r="E108" s="160">
        <v>648244.34</v>
      </c>
      <c r="F108" s="190"/>
      <c r="G108" s="190"/>
    </row>
    <row r="109" spans="1:7" s="153" customFormat="1" ht="57" customHeight="1" x14ac:dyDescent="0.25">
      <c r="A109" s="187" t="s">
        <v>187</v>
      </c>
      <c r="B109" s="255" t="s">
        <v>192</v>
      </c>
      <c r="C109" s="256"/>
      <c r="D109" s="160">
        <v>0</v>
      </c>
      <c r="E109" s="155">
        <v>52000</v>
      </c>
      <c r="F109" s="190"/>
      <c r="G109" s="190"/>
    </row>
    <row r="110" spans="1:7" s="153" customFormat="1" ht="57" customHeight="1" x14ac:dyDescent="0.25">
      <c r="A110" s="187" t="s">
        <v>188</v>
      </c>
      <c r="B110" s="255" t="s">
        <v>193</v>
      </c>
      <c r="C110" s="256"/>
      <c r="D110" s="160">
        <v>234214</v>
      </c>
      <c r="E110" s="155">
        <v>93130</v>
      </c>
    </row>
    <row r="111" spans="1:7" s="153" customFormat="1" ht="57" customHeight="1" x14ac:dyDescent="0.25">
      <c r="A111" s="187" t="s">
        <v>189</v>
      </c>
      <c r="B111" s="255" t="s">
        <v>194</v>
      </c>
      <c r="C111" s="256"/>
      <c r="D111" s="160">
        <v>1183128</v>
      </c>
      <c r="E111" s="155">
        <v>46500</v>
      </c>
    </row>
    <row r="112" spans="1:7" s="153" customFormat="1" ht="57" customHeight="1" x14ac:dyDescent="0.25">
      <c r="A112" s="187" t="s">
        <v>190</v>
      </c>
      <c r="B112" s="255" t="s">
        <v>194</v>
      </c>
      <c r="C112" s="256"/>
      <c r="D112" s="160">
        <v>185000</v>
      </c>
      <c r="E112" s="155">
        <v>888606</v>
      </c>
    </row>
    <row r="113" spans="1:5" ht="15" customHeight="1" x14ac:dyDescent="0.25">
      <c r="A113" s="50" t="s">
        <v>196</v>
      </c>
      <c r="B113" s="245"/>
      <c r="C113" s="246"/>
      <c r="D113" s="12">
        <f>SUM(D114)</f>
        <v>289188.81</v>
      </c>
      <c r="E113" s="12">
        <f>SUM(E114)</f>
        <v>247705.9</v>
      </c>
    </row>
    <row r="114" spans="1:5" s="153" customFormat="1" ht="57" customHeight="1" x14ac:dyDescent="0.25">
      <c r="A114" s="187" t="s">
        <v>197</v>
      </c>
      <c r="B114" s="257"/>
      <c r="C114" s="258"/>
      <c r="D114" s="160">
        <v>289188.81</v>
      </c>
      <c r="E114" s="155">
        <v>247705.9</v>
      </c>
    </row>
    <row r="115" spans="1:5" s="153" customFormat="1" ht="35.25" customHeight="1" x14ac:dyDescent="0.25">
      <c r="A115" s="196"/>
      <c r="B115" s="197"/>
      <c r="C115" s="197"/>
      <c r="D115" s="198"/>
      <c r="E115" s="199"/>
    </row>
    <row r="116" spans="1:5" ht="15" customHeight="1" x14ac:dyDescent="0.25"/>
    <row r="117" spans="1:5" ht="15" customHeight="1" x14ac:dyDescent="0.25">
      <c r="A117" s="227" t="s">
        <v>466</v>
      </c>
      <c r="B117" s="263"/>
      <c r="C117" s="263"/>
      <c r="D117" s="263"/>
      <c r="E117" s="228"/>
    </row>
    <row r="118" spans="1:5" ht="15" customHeight="1" x14ac:dyDescent="0.25">
      <c r="A118" s="191" t="s">
        <v>86</v>
      </c>
      <c r="B118" s="264" t="s">
        <v>199</v>
      </c>
      <c r="C118" s="264"/>
      <c r="D118" s="191">
        <v>2017</v>
      </c>
      <c r="E118" s="191">
        <v>2016</v>
      </c>
    </row>
    <row r="119" spans="1:5" ht="83.25" customHeight="1" x14ac:dyDescent="0.25">
      <c r="A119" s="126" t="s">
        <v>144</v>
      </c>
      <c r="B119" s="265" t="s">
        <v>200</v>
      </c>
      <c r="C119" s="265"/>
      <c r="D119" s="160">
        <v>22791270.550000001</v>
      </c>
      <c r="E119" s="160">
        <v>22436136.079999998</v>
      </c>
    </row>
    <row r="120" spans="1:5" ht="72" customHeight="1" x14ac:dyDescent="0.25">
      <c r="A120" s="126" t="s">
        <v>149</v>
      </c>
      <c r="B120" s="255" t="s">
        <v>455</v>
      </c>
      <c r="C120" s="256"/>
      <c r="D120" s="160">
        <v>8171804.29</v>
      </c>
      <c r="E120" s="160">
        <v>6917073.1799999997</v>
      </c>
    </row>
    <row r="121" spans="1:5" ht="99" customHeight="1" x14ac:dyDescent="0.25">
      <c r="A121" s="127" t="s">
        <v>201</v>
      </c>
      <c r="B121" s="255" t="s">
        <v>465</v>
      </c>
      <c r="C121" s="256"/>
      <c r="D121" s="160">
        <v>13201005.199999999</v>
      </c>
      <c r="E121" s="160">
        <v>11642973.939999999</v>
      </c>
    </row>
    <row r="122" spans="1:5" ht="15" customHeight="1" x14ac:dyDescent="0.25">
      <c r="A122" s="191" t="s">
        <v>39</v>
      </c>
      <c r="B122" s="227"/>
      <c r="C122" s="228"/>
      <c r="D122" s="158">
        <f>SUM(D119:D121)</f>
        <v>44164080.039999999</v>
      </c>
      <c r="E122" s="158">
        <f>SUM(E119:E121)</f>
        <v>40996183.199999996</v>
      </c>
    </row>
    <row r="123" spans="1:5" ht="15" customHeight="1" x14ac:dyDescent="0.25">
      <c r="A123" s="27" t="s">
        <v>205</v>
      </c>
      <c r="B123" s="27"/>
      <c r="C123" s="27"/>
      <c r="D123" s="29"/>
      <c r="E123" s="29"/>
    </row>
    <row r="124" spans="1:5" ht="15" customHeight="1" x14ac:dyDescent="0.25">
      <c r="A124" s="27"/>
      <c r="B124" s="27"/>
      <c r="C124" s="27"/>
      <c r="D124" s="29"/>
      <c r="E124" s="29"/>
    </row>
    <row r="125" spans="1:5" ht="15" customHeight="1" x14ac:dyDescent="0.25">
      <c r="A125" s="54" t="s">
        <v>206</v>
      </c>
      <c r="B125" s="27"/>
      <c r="C125" s="27"/>
      <c r="D125" s="29"/>
      <c r="E125" s="29"/>
    </row>
    <row r="126" spans="1:5" ht="15" customHeight="1" x14ac:dyDescent="0.25">
      <c r="A126" s="54"/>
      <c r="B126" s="27"/>
      <c r="C126" s="27"/>
      <c r="D126" s="29"/>
      <c r="E126" s="29"/>
    </row>
    <row r="127" spans="1:5" ht="15" customHeight="1" x14ac:dyDescent="0.25">
      <c r="A127" s="236" t="s">
        <v>467</v>
      </c>
      <c r="B127" s="237"/>
      <c r="C127" s="237"/>
      <c r="D127" s="237"/>
      <c r="E127" s="238"/>
    </row>
    <row r="128" spans="1:5" ht="15" customHeight="1" x14ac:dyDescent="0.25">
      <c r="A128" s="165" t="s">
        <v>86</v>
      </c>
      <c r="B128" s="262" t="s">
        <v>199</v>
      </c>
      <c r="C128" s="262"/>
      <c r="D128" s="165">
        <v>2017</v>
      </c>
      <c r="E128" s="165">
        <v>2016</v>
      </c>
    </row>
    <row r="129" spans="1:5" ht="15" customHeight="1" x14ac:dyDescent="0.25">
      <c r="A129" s="164" t="s">
        <v>198</v>
      </c>
      <c r="B129" s="162"/>
      <c r="C129" s="163"/>
      <c r="D129" s="74">
        <f>SUM(D130+D135+D143+D153+D161)</f>
        <v>51543129.450000003</v>
      </c>
      <c r="E129" s="74">
        <f>SUM(E130+E135+E143+E153+E160)</f>
        <v>46535331.459999993</v>
      </c>
    </row>
    <row r="130" spans="1:5" ht="15" customHeight="1" x14ac:dyDescent="0.25">
      <c r="A130" s="49" t="s">
        <v>138</v>
      </c>
      <c r="B130" s="162"/>
      <c r="C130" s="163"/>
      <c r="D130" s="12">
        <f>SUM(D131:D134)</f>
        <v>22791270.550000001</v>
      </c>
      <c r="E130" s="12">
        <f>SUM(E131:E134)</f>
        <v>22436136.079999998</v>
      </c>
    </row>
    <row r="131" spans="1:5" ht="57" customHeight="1" x14ac:dyDescent="0.25">
      <c r="A131" s="134" t="s">
        <v>144</v>
      </c>
      <c r="B131" s="260" t="s">
        <v>145</v>
      </c>
      <c r="C131" s="261"/>
      <c r="D131" s="155">
        <v>17941655</v>
      </c>
      <c r="E131" s="155">
        <v>17541966.460000001</v>
      </c>
    </row>
    <row r="132" spans="1:5" ht="57" customHeight="1" x14ac:dyDescent="0.25">
      <c r="A132" s="134" t="s">
        <v>146</v>
      </c>
      <c r="B132" s="255" t="s">
        <v>161</v>
      </c>
      <c r="C132" s="256"/>
      <c r="D132" s="155">
        <v>1087343.1200000001</v>
      </c>
      <c r="E132" s="155">
        <v>1744635.36</v>
      </c>
    </row>
    <row r="133" spans="1:5" ht="57" customHeight="1" x14ac:dyDescent="0.25">
      <c r="A133" s="135" t="s">
        <v>143</v>
      </c>
      <c r="B133" s="255" t="s">
        <v>162</v>
      </c>
      <c r="C133" s="256"/>
      <c r="D133" s="155">
        <v>934749.28</v>
      </c>
      <c r="E133" s="155">
        <v>1010634.4</v>
      </c>
    </row>
    <row r="134" spans="1:5" ht="57" customHeight="1" x14ac:dyDescent="0.25">
      <c r="A134" s="134" t="s">
        <v>147</v>
      </c>
      <c r="B134" s="260" t="s">
        <v>148</v>
      </c>
      <c r="C134" s="261"/>
      <c r="D134" s="155">
        <v>2827523.15</v>
      </c>
      <c r="E134" s="155">
        <v>2138899.86</v>
      </c>
    </row>
    <row r="135" spans="1:5" x14ac:dyDescent="0.25">
      <c r="A135" s="50" t="s">
        <v>149</v>
      </c>
      <c r="B135" s="245"/>
      <c r="C135" s="246"/>
      <c r="D135" s="51">
        <f>SUM(D136:D142)</f>
        <v>8171804.290000001</v>
      </c>
      <c r="E135" s="51">
        <f>SUM(E136:E142)</f>
        <v>6917073.1800000006</v>
      </c>
    </row>
    <row r="136" spans="1:5" ht="57" customHeight="1" x14ac:dyDescent="0.25">
      <c r="A136" s="187" t="s">
        <v>156</v>
      </c>
      <c r="B136" s="255" t="s">
        <v>163</v>
      </c>
      <c r="C136" s="256"/>
      <c r="D136" s="160">
        <v>244494.27</v>
      </c>
      <c r="E136" s="160">
        <v>283581.31</v>
      </c>
    </row>
    <row r="137" spans="1:5" ht="57" customHeight="1" x14ac:dyDescent="0.25">
      <c r="A137" s="187" t="s">
        <v>150</v>
      </c>
      <c r="B137" s="255" t="s">
        <v>164</v>
      </c>
      <c r="C137" s="256"/>
      <c r="D137" s="160">
        <v>114776.41</v>
      </c>
      <c r="E137" s="160">
        <v>237358.78</v>
      </c>
    </row>
    <row r="138" spans="1:5" ht="57" customHeight="1" x14ac:dyDescent="0.25">
      <c r="A138" s="187" t="s">
        <v>151</v>
      </c>
      <c r="B138" s="255" t="s">
        <v>157</v>
      </c>
      <c r="C138" s="256"/>
      <c r="D138" s="160">
        <v>2225918.54</v>
      </c>
      <c r="E138" s="160">
        <v>1486195.22</v>
      </c>
    </row>
    <row r="139" spans="1:5" ht="69.75" customHeight="1" x14ac:dyDescent="0.25">
      <c r="A139" s="187" t="s">
        <v>152</v>
      </c>
      <c r="B139" s="255" t="s">
        <v>165</v>
      </c>
      <c r="C139" s="256"/>
      <c r="D139" s="160">
        <v>29841.65</v>
      </c>
      <c r="E139" s="160">
        <v>15516.99</v>
      </c>
    </row>
    <row r="140" spans="1:5" ht="76.5" customHeight="1" x14ac:dyDescent="0.25">
      <c r="A140" s="187" t="s">
        <v>153</v>
      </c>
      <c r="B140" s="255" t="s">
        <v>158</v>
      </c>
      <c r="C140" s="256"/>
      <c r="D140" s="160">
        <v>5059153.32</v>
      </c>
      <c r="E140" s="160">
        <v>3758529.1</v>
      </c>
    </row>
    <row r="141" spans="1:5" ht="57" customHeight="1" x14ac:dyDescent="0.25">
      <c r="A141" s="187" t="s">
        <v>154</v>
      </c>
      <c r="B141" s="255" t="s">
        <v>160</v>
      </c>
      <c r="C141" s="256"/>
      <c r="D141" s="160">
        <v>8962.4</v>
      </c>
      <c r="E141" s="160">
        <v>240820.86</v>
      </c>
    </row>
    <row r="142" spans="1:5" ht="57" customHeight="1" x14ac:dyDescent="0.25">
      <c r="A142" s="187" t="s">
        <v>155</v>
      </c>
      <c r="B142" s="260" t="s">
        <v>159</v>
      </c>
      <c r="C142" s="261"/>
      <c r="D142" s="160">
        <v>488657.7</v>
      </c>
      <c r="E142" s="189">
        <v>895070.92</v>
      </c>
    </row>
    <row r="143" spans="1:5" x14ac:dyDescent="0.25">
      <c r="A143" s="50" t="s">
        <v>166</v>
      </c>
      <c r="B143" s="245"/>
      <c r="C143" s="246"/>
      <c r="D143" s="51">
        <f>SUM(D144:D152)</f>
        <v>13201005.199999999</v>
      </c>
      <c r="E143" s="12">
        <f>SUM(E144:E152)</f>
        <v>11642973.939999999</v>
      </c>
    </row>
    <row r="144" spans="1:5" ht="57" customHeight="1" x14ac:dyDescent="0.25">
      <c r="A144" s="187" t="s">
        <v>167</v>
      </c>
      <c r="B144" s="255" t="s">
        <v>183</v>
      </c>
      <c r="C144" s="256"/>
      <c r="D144" s="155">
        <v>7192341.5700000003</v>
      </c>
      <c r="E144" s="155">
        <v>6457062.6200000001</v>
      </c>
    </row>
    <row r="145" spans="1:5" ht="57" customHeight="1" x14ac:dyDescent="0.25">
      <c r="A145" s="187" t="s">
        <v>168</v>
      </c>
      <c r="B145" s="255" t="s">
        <v>175</v>
      </c>
      <c r="C145" s="256"/>
      <c r="D145" s="155">
        <v>499888.34</v>
      </c>
      <c r="E145" s="155">
        <v>351207.44</v>
      </c>
    </row>
    <row r="146" spans="1:5" ht="57" customHeight="1" x14ac:dyDescent="0.25">
      <c r="A146" s="187" t="s">
        <v>169</v>
      </c>
      <c r="B146" s="255" t="s">
        <v>176</v>
      </c>
      <c r="C146" s="256"/>
      <c r="D146" s="155">
        <v>315341.26</v>
      </c>
      <c r="E146" s="155">
        <v>1035681.58</v>
      </c>
    </row>
    <row r="147" spans="1:5" ht="57" customHeight="1" x14ac:dyDescent="0.25">
      <c r="A147" s="187" t="s">
        <v>170</v>
      </c>
      <c r="B147" s="255" t="s">
        <v>177</v>
      </c>
      <c r="C147" s="256"/>
      <c r="D147" s="155">
        <v>502719.6</v>
      </c>
      <c r="E147" s="155">
        <v>219618.6</v>
      </c>
    </row>
    <row r="148" spans="1:5" ht="57" customHeight="1" x14ac:dyDescent="0.25">
      <c r="A148" s="187" t="s">
        <v>171</v>
      </c>
      <c r="B148" s="255" t="s">
        <v>178</v>
      </c>
      <c r="C148" s="256"/>
      <c r="D148" s="155">
        <v>1151756.31</v>
      </c>
      <c r="E148" s="155">
        <v>546834.86</v>
      </c>
    </row>
    <row r="149" spans="1:5" ht="57" customHeight="1" x14ac:dyDescent="0.25">
      <c r="A149" s="187" t="s">
        <v>172</v>
      </c>
      <c r="B149" s="255" t="s">
        <v>179</v>
      </c>
      <c r="C149" s="256"/>
      <c r="D149" s="155">
        <v>1323568.32</v>
      </c>
      <c r="E149" s="155">
        <v>1570888.32</v>
      </c>
    </row>
    <row r="150" spans="1:5" ht="57" customHeight="1" x14ac:dyDescent="0.25">
      <c r="A150" s="187" t="s">
        <v>173</v>
      </c>
      <c r="B150" s="255" t="s">
        <v>180</v>
      </c>
      <c r="C150" s="256"/>
      <c r="D150" s="155">
        <v>77427.289999999994</v>
      </c>
      <c r="E150" s="155">
        <v>139520.42000000001</v>
      </c>
    </row>
    <row r="151" spans="1:5" ht="57" customHeight="1" x14ac:dyDescent="0.25">
      <c r="A151" s="187" t="s">
        <v>174</v>
      </c>
      <c r="B151" s="255" t="s">
        <v>182</v>
      </c>
      <c r="C151" s="256"/>
      <c r="D151" s="155">
        <v>511489.65</v>
      </c>
      <c r="E151" s="155">
        <v>717193.77</v>
      </c>
    </row>
    <row r="152" spans="1:5" ht="63.75" customHeight="1" x14ac:dyDescent="0.25">
      <c r="A152" s="187" t="s">
        <v>166</v>
      </c>
      <c r="B152" s="255" t="s">
        <v>181</v>
      </c>
      <c r="C152" s="256"/>
      <c r="D152" s="155">
        <v>1626472.86</v>
      </c>
      <c r="E152" s="155">
        <v>604966.32999999996</v>
      </c>
    </row>
    <row r="153" spans="1:5" ht="30" x14ac:dyDescent="0.25">
      <c r="A153" s="50" t="s">
        <v>184</v>
      </c>
      <c r="B153" s="259"/>
      <c r="C153" s="259"/>
      <c r="D153" s="12">
        <f>SUM(D154:D159)</f>
        <v>6876433.5499999998</v>
      </c>
      <c r="E153" s="12">
        <f>SUM(E154:E159)</f>
        <v>5055066.53</v>
      </c>
    </row>
    <row r="154" spans="1:5" ht="57" customHeight="1" x14ac:dyDescent="0.25">
      <c r="A154" s="187" t="s">
        <v>185</v>
      </c>
      <c r="B154" s="255" t="s">
        <v>195</v>
      </c>
      <c r="C154" s="256"/>
      <c r="D154" s="160">
        <v>2203553.91</v>
      </c>
      <c r="E154" s="160">
        <v>1438038.84</v>
      </c>
    </row>
    <row r="155" spans="1:5" ht="57" customHeight="1" x14ac:dyDescent="0.25">
      <c r="A155" s="187" t="s">
        <v>186</v>
      </c>
      <c r="B155" s="255" t="s">
        <v>191</v>
      </c>
      <c r="C155" s="256"/>
      <c r="D155" s="160">
        <v>1779028.64</v>
      </c>
      <c r="E155" s="160">
        <v>1486246.34</v>
      </c>
    </row>
    <row r="156" spans="1:5" ht="57" customHeight="1" x14ac:dyDescent="0.25">
      <c r="A156" s="187" t="s">
        <v>187</v>
      </c>
      <c r="B156" s="255" t="s">
        <v>192</v>
      </c>
      <c r="C156" s="256"/>
      <c r="D156" s="160">
        <v>0</v>
      </c>
      <c r="E156" s="155">
        <v>52000</v>
      </c>
    </row>
    <row r="157" spans="1:5" ht="57" customHeight="1" x14ac:dyDescent="0.25">
      <c r="A157" s="187" t="s">
        <v>188</v>
      </c>
      <c r="B157" s="255" t="s">
        <v>193</v>
      </c>
      <c r="C157" s="256"/>
      <c r="D157" s="160">
        <v>240484</v>
      </c>
      <c r="E157" s="155">
        <v>191989.35</v>
      </c>
    </row>
    <row r="158" spans="1:5" ht="57" customHeight="1" x14ac:dyDescent="0.25">
      <c r="A158" s="187" t="s">
        <v>189</v>
      </c>
      <c r="B158" s="255" t="s">
        <v>194</v>
      </c>
      <c r="C158" s="256"/>
      <c r="D158" s="160">
        <v>2318367</v>
      </c>
      <c r="E158" s="155">
        <v>87000</v>
      </c>
    </row>
    <row r="159" spans="1:5" ht="57" customHeight="1" x14ac:dyDescent="0.25">
      <c r="A159" s="187" t="s">
        <v>190</v>
      </c>
      <c r="B159" s="255" t="s">
        <v>194</v>
      </c>
      <c r="C159" s="256"/>
      <c r="D159" s="160">
        <v>335000</v>
      </c>
      <c r="E159" s="155">
        <v>1799792</v>
      </c>
    </row>
    <row r="160" spans="1:5" x14ac:dyDescent="0.25">
      <c r="A160" s="50" t="s">
        <v>196</v>
      </c>
      <c r="B160" s="245"/>
      <c r="C160" s="246"/>
      <c r="D160" s="12">
        <f>SUM(D161)</f>
        <v>502615.86</v>
      </c>
      <c r="E160" s="12">
        <f>SUM(E161)</f>
        <v>484081.73</v>
      </c>
    </row>
    <row r="161" spans="1:5" ht="57" customHeight="1" x14ac:dyDescent="0.25">
      <c r="A161" s="187" t="s">
        <v>197</v>
      </c>
      <c r="B161" s="257"/>
      <c r="C161" s="258"/>
      <c r="D161" s="160">
        <v>502615.86</v>
      </c>
      <c r="E161" s="155">
        <v>484081.73</v>
      </c>
    </row>
    <row r="162" spans="1:5" ht="57" customHeight="1" x14ac:dyDescent="0.25">
      <c r="A162" s="196"/>
      <c r="B162" s="197"/>
      <c r="C162" s="197"/>
      <c r="D162" s="198"/>
      <c r="E162" s="199"/>
    </row>
    <row r="163" spans="1:5" ht="57" customHeight="1" x14ac:dyDescent="0.25">
      <c r="A163" s="196"/>
      <c r="B163" s="197"/>
      <c r="C163" s="197"/>
      <c r="D163" s="198"/>
      <c r="E163" s="199"/>
    </row>
    <row r="164" spans="1:5" ht="57" customHeight="1" x14ac:dyDescent="0.25">
      <c r="A164" s="196"/>
      <c r="B164" s="197"/>
      <c r="C164" s="197"/>
      <c r="D164" s="198"/>
      <c r="E164" s="199"/>
    </row>
    <row r="166" spans="1:5" x14ac:dyDescent="0.25">
      <c r="B166" s="193"/>
    </row>
    <row r="167" spans="1:5" x14ac:dyDescent="0.25">
      <c r="B167" s="193"/>
    </row>
    <row r="168" spans="1:5" x14ac:dyDescent="0.25">
      <c r="B168" s="193"/>
    </row>
    <row r="169" spans="1:5" x14ac:dyDescent="0.25">
      <c r="B169" s="193"/>
    </row>
    <row r="170" spans="1:5" x14ac:dyDescent="0.25">
      <c r="B170" s="193"/>
    </row>
    <row r="171" spans="1:5" x14ac:dyDescent="0.25">
      <c r="B171" s="193"/>
    </row>
    <row r="172" spans="1:5" x14ac:dyDescent="0.25">
      <c r="B172" s="193"/>
    </row>
    <row r="173" spans="1:5" x14ac:dyDescent="0.25">
      <c r="A173" s="273" t="s">
        <v>207</v>
      </c>
      <c r="B173" s="273"/>
      <c r="C173" s="273"/>
      <c r="D173" s="273"/>
      <c r="E173" s="273"/>
    </row>
    <row r="174" spans="1:5" x14ac:dyDescent="0.25">
      <c r="A174" s="55"/>
      <c r="B174" s="184"/>
      <c r="C174" s="55"/>
      <c r="D174" s="55"/>
      <c r="E174" s="55"/>
    </row>
    <row r="175" spans="1:5" x14ac:dyDescent="0.25">
      <c r="A175" s="272" t="s">
        <v>210</v>
      </c>
      <c r="B175" s="272"/>
      <c r="C175" s="272"/>
      <c r="D175" s="272"/>
      <c r="E175" s="272"/>
    </row>
    <row r="176" spans="1:5" x14ac:dyDescent="0.25">
      <c r="A176" s="271" t="s">
        <v>211</v>
      </c>
      <c r="B176" s="272"/>
      <c r="C176" s="272"/>
      <c r="D176" s="272"/>
      <c r="E176" s="272"/>
    </row>
    <row r="177" spans="1:5" x14ac:dyDescent="0.25">
      <c r="A177" s="118"/>
      <c r="B177" s="185"/>
      <c r="C177" s="119"/>
      <c r="D177" s="119"/>
      <c r="E177" s="119"/>
    </row>
    <row r="178" spans="1:5" x14ac:dyDescent="0.25">
      <c r="A178" s="245" t="s">
        <v>468</v>
      </c>
      <c r="B178" s="269"/>
      <c r="C178" s="269"/>
      <c r="D178" s="269"/>
      <c r="E178" s="246"/>
    </row>
    <row r="179" spans="1:5" x14ac:dyDescent="0.25">
      <c r="A179" s="52" t="s">
        <v>86</v>
      </c>
      <c r="B179" s="130"/>
      <c r="C179" s="25"/>
      <c r="D179" s="52">
        <v>2017</v>
      </c>
      <c r="E179" s="52">
        <v>2016</v>
      </c>
    </row>
    <row r="180" spans="1:5" x14ac:dyDescent="0.25">
      <c r="A180" s="1" t="s">
        <v>208</v>
      </c>
      <c r="B180" s="131"/>
      <c r="C180" s="1"/>
      <c r="D180" s="8">
        <v>32103916.420000002</v>
      </c>
      <c r="E180" s="8">
        <v>25337927.010000002</v>
      </c>
    </row>
    <row r="181" spans="1:5" x14ac:dyDescent="0.25">
      <c r="A181" s="1" t="s">
        <v>212</v>
      </c>
      <c r="B181" s="131"/>
      <c r="C181" s="1"/>
      <c r="D181" s="8">
        <v>26798355.260000002</v>
      </c>
      <c r="E181" s="8">
        <v>22669618.559999999</v>
      </c>
    </row>
    <row r="182" spans="1:5" x14ac:dyDescent="0.25">
      <c r="A182" s="25" t="s">
        <v>209</v>
      </c>
      <c r="B182" s="130"/>
      <c r="C182" s="25"/>
      <c r="D182" s="39">
        <f>SUM(D180-D181)</f>
        <v>5305561.16</v>
      </c>
      <c r="E182" s="39">
        <f>E180-E181</f>
        <v>2668308.450000003</v>
      </c>
    </row>
    <row r="183" spans="1:5" x14ac:dyDescent="0.25">
      <c r="A183" s="178"/>
      <c r="B183" s="176"/>
      <c r="C183" s="178"/>
      <c r="D183" s="201"/>
      <c r="E183" s="201"/>
    </row>
    <row r="185" spans="1:5" x14ac:dyDescent="0.25">
      <c r="A185" s="245" t="s">
        <v>469</v>
      </c>
      <c r="B185" s="269"/>
      <c r="C185" s="269"/>
      <c r="D185" s="269"/>
      <c r="E185" s="246"/>
    </row>
    <row r="186" spans="1:5" x14ac:dyDescent="0.25">
      <c r="A186" s="192" t="s">
        <v>86</v>
      </c>
      <c r="B186" s="192"/>
      <c r="C186" s="25"/>
      <c r="D186" s="192">
        <v>2017</v>
      </c>
      <c r="E186" s="192">
        <v>2016</v>
      </c>
    </row>
    <row r="187" spans="1:5" x14ac:dyDescent="0.25">
      <c r="A187" s="1" t="s">
        <v>208</v>
      </c>
      <c r="B187" s="195"/>
      <c r="C187" s="1"/>
      <c r="D187" s="8">
        <v>65050881.539999999</v>
      </c>
      <c r="E187" s="8">
        <v>56617521.920000002</v>
      </c>
    </row>
    <row r="188" spans="1:5" x14ac:dyDescent="0.25">
      <c r="A188" s="1" t="s">
        <v>212</v>
      </c>
      <c r="B188" s="195"/>
      <c r="C188" s="1"/>
      <c r="D188" s="8">
        <v>51543129.450000003</v>
      </c>
      <c r="E188" s="8">
        <v>46535331.460000001</v>
      </c>
    </row>
    <row r="189" spans="1:5" x14ac:dyDescent="0.25">
      <c r="A189" s="25" t="s">
        <v>209</v>
      </c>
      <c r="B189" s="192"/>
      <c r="C189" s="25"/>
      <c r="D189" s="39">
        <f>SUM(D187-D188)</f>
        <v>13507752.089999996</v>
      </c>
      <c r="E189" s="39">
        <f>E187-E188</f>
        <v>10082190.460000001</v>
      </c>
    </row>
    <row r="190" spans="1:5" x14ac:dyDescent="0.25">
      <c r="A190" s="178"/>
      <c r="B190" s="176"/>
      <c r="C190" s="178"/>
      <c r="D190" s="201"/>
      <c r="E190" s="201"/>
    </row>
    <row r="191" spans="1:5" ht="15.75" x14ac:dyDescent="0.25">
      <c r="A191" s="270"/>
      <c r="B191" s="270"/>
      <c r="C191" s="270"/>
      <c r="D191" s="270"/>
      <c r="E191" s="270"/>
    </row>
    <row r="192" spans="1:5" ht="15.75" x14ac:dyDescent="0.25">
      <c r="A192" s="270" t="s">
        <v>354</v>
      </c>
      <c r="B192" s="270"/>
      <c r="C192" s="270"/>
      <c r="D192" s="270"/>
      <c r="E192" s="270"/>
    </row>
    <row r="193" spans="1:5" ht="15.75" x14ac:dyDescent="0.25">
      <c r="A193" s="268" t="s">
        <v>355</v>
      </c>
      <c r="B193" s="268"/>
      <c r="C193" s="268"/>
      <c r="D193" s="268"/>
      <c r="E193" s="268"/>
    </row>
    <row r="195" spans="1:5" x14ac:dyDescent="0.25">
      <c r="B195" s="193"/>
    </row>
    <row r="197" spans="1:5" x14ac:dyDescent="0.25">
      <c r="A197" s="250" t="s">
        <v>356</v>
      </c>
      <c r="B197" s="250"/>
      <c r="C197" s="250" t="s">
        <v>410</v>
      </c>
      <c r="D197" s="250"/>
      <c r="E197" s="250"/>
    </row>
    <row r="199" spans="1:5" x14ac:dyDescent="0.25">
      <c r="B199" s="193"/>
    </row>
    <row r="201" spans="1:5" x14ac:dyDescent="0.25">
      <c r="A201" s="250" t="s">
        <v>412</v>
      </c>
      <c r="B201" s="250"/>
      <c r="C201" s="250" t="s">
        <v>413</v>
      </c>
      <c r="D201" s="250"/>
      <c r="E201" s="250"/>
    </row>
    <row r="203" spans="1:5" x14ac:dyDescent="0.25">
      <c r="B203" s="193"/>
    </row>
    <row r="204" spans="1:5" x14ac:dyDescent="0.25">
      <c r="B204" s="115"/>
      <c r="C204" s="62"/>
      <c r="D204" s="62"/>
    </row>
    <row r="205" spans="1:5" x14ac:dyDescent="0.25">
      <c r="A205" s="250" t="s">
        <v>414</v>
      </c>
      <c r="B205" s="250"/>
      <c r="C205" s="58"/>
      <c r="D205" s="58"/>
    </row>
  </sheetData>
  <mergeCells count="96">
    <mergeCell ref="B101:C101"/>
    <mergeCell ref="B102:C102"/>
    <mergeCell ref="A185:E185"/>
    <mergeCell ref="A178:E178"/>
    <mergeCell ref="A192:E192"/>
    <mergeCell ref="A191:E191"/>
    <mergeCell ref="A176:E176"/>
    <mergeCell ref="A173:E173"/>
    <mergeCell ref="A175:E175"/>
    <mergeCell ref="B114:C114"/>
    <mergeCell ref="B113:C113"/>
    <mergeCell ref="B105:C105"/>
    <mergeCell ref="B106:C106"/>
    <mergeCell ref="B107:C107"/>
    <mergeCell ref="B108:C108"/>
    <mergeCell ref="B109:C109"/>
    <mergeCell ref="A205:B205"/>
    <mergeCell ref="A4:E4"/>
    <mergeCell ref="A5:E5"/>
    <mergeCell ref="A61:E61"/>
    <mergeCell ref="A80:E80"/>
    <mergeCell ref="A193:E193"/>
    <mergeCell ref="A197:B197"/>
    <mergeCell ref="C197:E197"/>
    <mergeCell ref="A201:B201"/>
    <mergeCell ref="C201:E201"/>
    <mergeCell ref="B93:C93"/>
    <mergeCell ref="B94:C94"/>
    <mergeCell ref="B95:C95"/>
    <mergeCell ref="B87:C87"/>
    <mergeCell ref="B88:C88"/>
    <mergeCell ref="A27:E27"/>
    <mergeCell ref="A1:E1"/>
    <mergeCell ref="B97:C97"/>
    <mergeCell ref="B111:C111"/>
    <mergeCell ref="B112:C112"/>
    <mergeCell ref="B65:C65"/>
    <mergeCell ref="B63:C63"/>
    <mergeCell ref="B62:C62"/>
    <mergeCell ref="B104:C104"/>
    <mergeCell ref="B84:C84"/>
    <mergeCell ref="B85:C85"/>
    <mergeCell ref="B103:C103"/>
    <mergeCell ref="A2:E2"/>
    <mergeCell ref="B90:C90"/>
    <mergeCell ref="B64:C64"/>
    <mergeCell ref="B81:C81"/>
    <mergeCell ref="B66:C66"/>
    <mergeCell ref="B86:C86"/>
    <mergeCell ref="B98:C98"/>
    <mergeCell ref="B100:C100"/>
    <mergeCell ref="B99:C99"/>
    <mergeCell ref="B91:C91"/>
    <mergeCell ref="B92:C92"/>
    <mergeCell ref="B89:C89"/>
    <mergeCell ref="B96:C96"/>
    <mergeCell ref="B110:C110"/>
    <mergeCell ref="A117:E117"/>
    <mergeCell ref="B118:C118"/>
    <mergeCell ref="B119:C119"/>
    <mergeCell ref="B120:C120"/>
    <mergeCell ref="B121:C121"/>
    <mergeCell ref="B122:C122"/>
    <mergeCell ref="A127:E127"/>
    <mergeCell ref="B128:C128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8:C158"/>
    <mergeCell ref="B159:C159"/>
    <mergeCell ref="B160:C160"/>
    <mergeCell ref="B161:C161"/>
    <mergeCell ref="B153:C153"/>
    <mergeCell ref="B154:C154"/>
    <mergeCell ref="B155:C155"/>
    <mergeCell ref="B156:C156"/>
    <mergeCell ref="B157:C15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8"/>
  <sheetViews>
    <sheetView topLeftCell="A43" workbookViewId="0">
      <selection activeCell="F15" sqref="F15"/>
    </sheetView>
  </sheetViews>
  <sheetFormatPr baseColWidth="10" defaultRowHeight="15" x14ac:dyDescent="0.25"/>
  <cols>
    <col min="1" max="1" width="1" customWidth="1"/>
    <col min="2" max="2" width="20.5703125" customWidth="1"/>
    <col min="3" max="3" width="22.140625" customWidth="1"/>
    <col min="4" max="4" width="15.5703125" customWidth="1"/>
    <col min="5" max="5" width="16.5703125" customWidth="1"/>
    <col min="6" max="6" width="14.42578125" customWidth="1"/>
  </cols>
  <sheetData>
    <row r="4" spans="1:9" x14ac:dyDescent="0.25">
      <c r="A4" s="217" t="s">
        <v>216</v>
      </c>
      <c r="B4" s="217"/>
      <c r="C4" s="217"/>
      <c r="D4" s="217"/>
      <c r="E4" s="217"/>
      <c r="F4" s="58"/>
      <c r="G4" s="58"/>
      <c r="H4" s="58"/>
    </row>
    <row r="5" spans="1:9" x14ac:dyDescent="0.25">
      <c r="A5" s="267" t="s">
        <v>460</v>
      </c>
      <c r="B5" s="267"/>
      <c r="C5" s="267"/>
      <c r="D5" s="267"/>
      <c r="E5" s="267"/>
      <c r="F5" s="58"/>
      <c r="G5" s="58"/>
      <c r="H5" s="58"/>
      <c r="I5" s="58"/>
    </row>
    <row r="6" spans="1:9" ht="37.5" customHeight="1" x14ac:dyDescent="0.25">
      <c r="A6" s="124"/>
      <c r="B6" s="124"/>
      <c r="C6" s="124"/>
      <c r="D6" s="124"/>
      <c r="E6" s="124"/>
      <c r="F6" s="58"/>
      <c r="G6" s="58"/>
      <c r="H6" s="58"/>
      <c r="I6" s="58"/>
    </row>
    <row r="7" spans="1:9" x14ac:dyDescent="0.25">
      <c r="B7" s="13" t="s">
        <v>217</v>
      </c>
      <c r="C7" s="13"/>
      <c r="D7" s="13"/>
    </row>
    <row r="9" spans="1:9" x14ac:dyDescent="0.25">
      <c r="B9" t="s">
        <v>276</v>
      </c>
    </row>
    <row r="10" spans="1:9" x14ac:dyDescent="0.25">
      <c r="B10" t="s">
        <v>277</v>
      </c>
    </row>
    <row r="12" spans="1:9" x14ac:dyDescent="0.25">
      <c r="B12" s="20" t="s">
        <v>263</v>
      </c>
      <c r="C12" s="20"/>
      <c r="D12" s="20"/>
    </row>
    <row r="13" spans="1:9" ht="25.5" customHeight="1" x14ac:dyDescent="0.25"/>
    <row r="14" spans="1:9" ht="15.75" x14ac:dyDescent="0.25">
      <c r="B14" s="59" t="s">
        <v>15</v>
      </c>
      <c r="C14" s="59" t="s">
        <v>261</v>
      </c>
      <c r="D14" s="59" t="s">
        <v>259</v>
      </c>
      <c r="E14" s="59" t="s">
        <v>260</v>
      </c>
    </row>
    <row r="15" spans="1:9" ht="30" x14ac:dyDescent="0.25">
      <c r="B15" s="137" t="s">
        <v>264</v>
      </c>
      <c r="C15" s="202" t="s">
        <v>262</v>
      </c>
      <c r="D15" s="203">
        <v>7978207.4000000004</v>
      </c>
      <c r="E15" s="203">
        <v>7978207.4000000004</v>
      </c>
    </row>
    <row r="16" spans="1:9" x14ac:dyDescent="0.25">
      <c r="B16" s="60" t="s">
        <v>68</v>
      </c>
      <c r="C16" s="60" t="s">
        <v>262</v>
      </c>
      <c r="D16" s="39">
        <f>SUM(D15)</f>
        <v>7978207.4000000004</v>
      </c>
      <c r="E16" s="39">
        <f>SUM(E15)</f>
        <v>7978207.4000000004</v>
      </c>
    </row>
    <row r="17" spans="2:5" x14ac:dyDescent="0.25">
      <c r="B17" s="27"/>
      <c r="C17" s="27"/>
      <c r="D17" s="78"/>
      <c r="E17" s="78"/>
    </row>
    <row r="18" spans="2:5" x14ac:dyDescent="0.25">
      <c r="B18" s="62"/>
      <c r="C18" s="63"/>
      <c r="D18" s="62"/>
      <c r="E18" s="62"/>
    </row>
    <row r="19" spans="2:5" x14ac:dyDescent="0.25">
      <c r="B19" s="13" t="s">
        <v>218</v>
      </c>
      <c r="C19" s="65"/>
      <c r="D19" s="65"/>
      <c r="E19" s="65"/>
    </row>
    <row r="20" spans="2:5" x14ac:dyDescent="0.25">
      <c r="B20" s="13"/>
      <c r="C20" s="65"/>
      <c r="D20" s="65"/>
      <c r="E20" s="65"/>
    </row>
    <row r="21" spans="2:5" x14ac:dyDescent="0.25">
      <c r="B21" s="13" t="s">
        <v>220</v>
      </c>
    </row>
    <row r="22" spans="2:5" x14ac:dyDescent="0.25">
      <c r="B22" s="62"/>
    </row>
    <row r="23" spans="2:5" x14ac:dyDescent="0.25">
      <c r="B23" s="63" t="s">
        <v>274</v>
      </c>
    </row>
    <row r="24" spans="2:5" ht="33.75" customHeight="1" x14ac:dyDescent="0.25">
      <c r="B24" s="63"/>
    </row>
    <row r="25" spans="2:5" x14ac:dyDescent="0.25">
      <c r="B25" s="236" t="s">
        <v>15</v>
      </c>
      <c r="C25" s="238"/>
      <c r="D25" s="75">
        <v>2017</v>
      </c>
      <c r="E25" s="75">
        <v>2016</v>
      </c>
    </row>
    <row r="26" spans="2:5" x14ac:dyDescent="0.25">
      <c r="B26" s="276" t="s">
        <v>403</v>
      </c>
      <c r="C26" s="277"/>
      <c r="D26" s="100">
        <v>13507752.09</v>
      </c>
      <c r="E26" s="100">
        <v>10082190.460000001</v>
      </c>
    </row>
    <row r="27" spans="2:5" x14ac:dyDescent="0.25">
      <c r="B27" s="274" t="s">
        <v>352</v>
      </c>
      <c r="C27" s="275"/>
      <c r="D27" s="8">
        <v>38213641.189999998</v>
      </c>
      <c r="E27" s="8">
        <v>16608562.029999999</v>
      </c>
    </row>
    <row r="28" spans="2:5" x14ac:dyDescent="0.25">
      <c r="B28" s="278" t="s">
        <v>404</v>
      </c>
      <c r="C28" s="279"/>
      <c r="D28" s="8">
        <v>0</v>
      </c>
      <c r="E28" s="8">
        <v>0</v>
      </c>
    </row>
    <row r="29" spans="2:5" x14ac:dyDescent="0.25">
      <c r="B29" s="109" t="s">
        <v>427</v>
      </c>
      <c r="C29" s="108"/>
      <c r="D29" s="8">
        <f>SUM(D30:D31)</f>
        <v>-8301894.3100000005</v>
      </c>
      <c r="E29" s="8">
        <f>SUM(E30:E31)</f>
        <v>-8115653.3800000008</v>
      </c>
    </row>
    <row r="30" spans="2:5" x14ac:dyDescent="0.25">
      <c r="B30" s="274" t="s">
        <v>426</v>
      </c>
      <c r="C30" s="275"/>
      <c r="D30" s="8">
        <v>-2538589.39</v>
      </c>
      <c r="E30" s="8">
        <v>-2353356.4</v>
      </c>
    </row>
    <row r="31" spans="2:5" x14ac:dyDescent="0.25">
      <c r="B31" s="274" t="s">
        <v>353</v>
      </c>
      <c r="C31" s="275"/>
      <c r="D31" s="8">
        <v>-5763304.9199999999</v>
      </c>
      <c r="E31" s="8">
        <v>-5762296.9800000004</v>
      </c>
    </row>
    <row r="32" spans="2:5" ht="42" customHeight="1" x14ac:dyDescent="0.25">
      <c r="B32" s="79"/>
      <c r="C32" s="79"/>
      <c r="D32" s="67"/>
      <c r="E32" s="67"/>
    </row>
    <row r="33" spans="2:6" x14ac:dyDescent="0.25">
      <c r="B33" s="105" t="s">
        <v>273</v>
      </c>
      <c r="C33" s="37"/>
      <c r="D33" s="37"/>
      <c r="E33" s="37"/>
    </row>
    <row r="34" spans="2:6" x14ac:dyDescent="0.25">
      <c r="B34" s="105" t="s">
        <v>275</v>
      </c>
      <c r="C34" s="37"/>
      <c r="D34" s="37"/>
      <c r="E34" s="37"/>
    </row>
    <row r="36" spans="2:6" ht="15.75" x14ac:dyDescent="0.25">
      <c r="B36" s="59" t="s">
        <v>15</v>
      </c>
      <c r="C36" s="59" t="s">
        <v>219</v>
      </c>
      <c r="D36" s="59">
        <v>2017</v>
      </c>
      <c r="E36" s="59">
        <v>2016</v>
      </c>
    </row>
    <row r="37" spans="2:6" x14ac:dyDescent="0.25">
      <c r="B37" s="61" t="s">
        <v>265</v>
      </c>
      <c r="C37" s="64"/>
      <c r="D37" s="12">
        <f>SUM(D38:D39)</f>
        <v>32103916.419999998</v>
      </c>
      <c r="E37" s="12">
        <f>SUM(E38:E39)</f>
        <v>25337927.009999998</v>
      </c>
    </row>
    <row r="38" spans="2:6" x14ac:dyDescent="0.25">
      <c r="B38" s="1"/>
      <c r="C38" s="1" t="s">
        <v>266</v>
      </c>
      <c r="D38" s="8">
        <v>5188719.93</v>
      </c>
      <c r="E38" s="8">
        <v>4722347.1100000003</v>
      </c>
    </row>
    <row r="39" spans="2:6" ht="30" x14ac:dyDescent="0.25">
      <c r="B39" s="47"/>
      <c r="C39" s="47" t="s">
        <v>267</v>
      </c>
      <c r="D39" s="8">
        <v>26915196.489999998</v>
      </c>
      <c r="E39" s="8">
        <v>20615579.899999999</v>
      </c>
    </row>
    <row r="40" spans="2:6" x14ac:dyDescent="0.25">
      <c r="B40" s="194" t="s">
        <v>268</v>
      </c>
      <c r="C40" s="49"/>
      <c r="D40" s="12">
        <f>SUM(D41:D44)</f>
        <v>26798355.259999998</v>
      </c>
      <c r="E40" s="12">
        <f>SUM(E41:E43)</f>
        <v>22669618.559999999</v>
      </c>
    </row>
    <row r="41" spans="2:6" ht="30" x14ac:dyDescent="0.25">
      <c r="B41" s="48"/>
      <c r="C41" s="48" t="s">
        <v>269</v>
      </c>
      <c r="D41" s="8">
        <v>23353200.059999999</v>
      </c>
      <c r="E41" s="8">
        <v>20585984.600000001</v>
      </c>
    </row>
    <row r="42" spans="2:6" ht="30" x14ac:dyDescent="0.25">
      <c r="B42" s="48"/>
      <c r="C42" s="48" t="s">
        <v>270</v>
      </c>
      <c r="D42" s="8">
        <v>3155966.39</v>
      </c>
      <c r="E42" s="8">
        <v>1835928.06</v>
      </c>
    </row>
    <row r="43" spans="2:6" ht="45" x14ac:dyDescent="0.25">
      <c r="B43" s="48"/>
      <c r="C43" s="48" t="s">
        <v>272</v>
      </c>
      <c r="D43" s="8">
        <v>289188.81</v>
      </c>
      <c r="E43" s="8">
        <v>247705.9</v>
      </c>
    </row>
    <row r="44" spans="2:6" x14ac:dyDescent="0.25">
      <c r="B44" s="48"/>
      <c r="C44" s="48" t="s">
        <v>346</v>
      </c>
      <c r="D44" s="8">
        <v>0</v>
      </c>
      <c r="E44" s="8">
        <v>0</v>
      </c>
    </row>
    <row r="45" spans="2:6" x14ac:dyDescent="0.25">
      <c r="B45" s="60" t="s">
        <v>271</v>
      </c>
      <c r="C45" s="25"/>
      <c r="D45" s="26">
        <f>SUM(D37-D40)</f>
        <v>5305561.16</v>
      </c>
      <c r="E45" s="26">
        <f>SUM(E37-E40)</f>
        <v>2668308.4499999993</v>
      </c>
    </row>
    <row r="48" spans="2:6" ht="15.75" x14ac:dyDescent="0.25">
      <c r="B48" s="270" t="s">
        <v>354</v>
      </c>
      <c r="C48" s="270"/>
      <c r="D48" s="270"/>
      <c r="E48" s="270"/>
      <c r="F48" s="270"/>
    </row>
    <row r="49" spans="2:6" ht="15.75" x14ac:dyDescent="0.25">
      <c r="B49" s="268" t="s">
        <v>355</v>
      </c>
      <c r="C49" s="268"/>
      <c r="D49" s="268"/>
      <c r="E49" s="268"/>
      <c r="F49" s="268"/>
    </row>
    <row r="52" spans="2:6" x14ac:dyDescent="0.25">
      <c r="B52" s="250" t="s">
        <v>356</v>
      </c>
      <c r="C52" s="250"/>
      <c r="D52" s="250" t="s">
        <v>410</v>
      </c>
      <c r="E52" s="250"/>
      <c r="F52" s="250"/>
    </row>
    <row r="55" spans="2:6" x14ac:dyDescent="0.25">
      <c r="B55" s="250" t="s">
        <v>412</v>
      </c>
      <c r="C55" s="250"/>
      <c r="D55" s="250" t="s">
        <v>413</v>
      </c>
      <c r="E55" s="250"/>
      <c r="F55" s="250"/>
    </row>
    <row r="57" spans="2:6" x14ac:dyDescent="0.25">
      <c r="C57" s="62"/>
      <c r="D57" s="62"/>
      <c r="E57" s="62"/>
    </row>
    <row r="58" spans="2:6" x14ac:dyDescent="0.25">
      <c r="B58" s="250" t="s">
        <v>414</v>
      </c>
      <c r="C58" s="250"/>
      <c r="D58" s="58"/>
      <c r="E58" s="58"/>
    </row>
  </sheetData>
  <mergeCells count="15">
    <mergeCell ref="B58:C58"/>
    <mergeCell ref="B48:F48"/>
    <mergeCell ref="B49:F49"/>
    <mergeCell ref="B52:C52"/>
    <mergeCell ref="D52:F52"/>
    <mergeCell ref="B55:C55"/>
    <mergeCell ref="D55:F55"/>
    <mergeCell ref="A4:E4"/>
    <mergeCell ref="B27:C27"/>
    <mergeCell ref="B31:C31"/>
    <mergeCell ref="B30:C30"/>
    <mergeCell ref="B25:C25"/>
    <mergeCell ref="B26:C26"/>
    <mergeCell ref="B28:C28"/>
    <mergeCell ref="A5:E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A88" workbookViewId="0">
      <selection activeCell="C163" sqref="C163"/>
    </sheetView>
  </sheetViews>
  <sheetFormatPr baseColWidth="10" defaultRowHeight="15" x14ac:dyDescent="0.25"/>
  <cols>
    <col min="1" max="1" width="3.85546875" customWidth="1"/>
    <col min="2" max="2" width="36" customWidth="1"/>
    <col min="3" max="3" width="19.140625" customWidth="1"/>
    <col min="4" max="4" width="21" customWidth="1"/>
    <col min="5" max="6" width="15.140625" bestFit="1" customWidth="1"/>
  </cols>
  <sheetData>
    <row r="1" spans="1:9" ht="26.25" customHeight="1" x14ac:dyDescent="0.25">
      <c r="A1" s="217" t="s">
        <v>221</v>
      </c>
      <c r="B1" s="217"/>
      <c r="C1" s="217"/>
      <c r="D1" s="217"/>
    </row>
    <row r="2" spans="1:9" x14ac:dyDescent="0.25">
      <c r="A2" s="267" t="s">
        <v>460</v>
      </c>
      <c r="B2" s="267"/>
      <c r="C2" s="267"/>
      <c r="D2" s="267"/>
      <c r="E2" s="58"/>
      <c r="F2" s="58"/>
      <c r="G2" s="58"/>
      <c r="H2" s="58"/>
      <c r="I2" s="58"/>
    </row>
    <row r="3" spans="1:9" x14ac:dyDescent="0.25">
      <c r="A3" s="124"/>
      <c r="B3" s="124"/>
      <c r="C3" s="124"/>
      <c r="D3" s="124"/>
      <c r="E3" s="58"/>
      <c r="F3" s="58"/>
      <c r="G3" s="58"/>
      <c r="H3" s="58"/>
      <c r="I3" s="58"/>
    </row>
    <row r="4" spans="1:9" x14ac:dyDescent="0.25">
      <c r="A4" s="13" t="s">
        <v>222</v>
      </c>
      <c r="B4" s="13"/>
      <c r="C4" s="13"/>
    </row>
    <row r="6" spans="1:9" x14ac:dyDescent="0.25">
      <c r="B6" s="56" t="s">
        <v>16</v>
      </c>
      <c r="C6" s="56">
        <v>2017</v>
      </c>
      <c r="D6" s="56">
        <v>2016</v>
      </c>
    </row>
    <row r="7" spans="1:9" x14ac:dyDescent="0.25">
      <c r="B7" s="101" t="s">
        <v>405</v>
      </c>
      <c r="C7" s="102">
        <v>13930294.380000001</v>
      </c>
      <c r="D7" s="102">
        <v>9209882.0199999996</v>
      </c>
    </row>
    <row r="8" spans="1:9" x14ac:dyDescent="0.25">
      <c r="B8" s="1" t="s">
        <v>223</v>
      </c>
      <c r="C8" s="8">
        <v>17702662.559999999</v>
      </c>
      <c r="D8" s="8">
        <v>13916266.66</v>
      </c>
    </row>
    <row r="9" spans="1:9" x14ac:dyDescent="0.25">
      <c r="B9" s="1" t="s">
        <v>224</v>
      </c>
      <c r="C9" s="8">
        <v>0</v>
      </c>
      <c r="D9" s="8">
        <v>0</v>
      </c>
    </row>
    <row r="10" spans="1:9" x14ac:dyDescent="0.25">
      <c r="B10" s="1" t="s">
        <v>225</v>
      </c>
      <c r="C10" s="8">
        <v>0</v>
      </c>
      <c r="D10" s="8">
        <v>0</v>
      </c>
    </row>
    <row r="11" spans="1:9" x14ac:dyDescent="0.25">
      <c r="B11" s="1" t="s">
        <v>278</v>
      </c>
      <c r="C11" s="8">
        <v>15024.75</v>
      </c>
      <c r="D11" s="8">
        <v>14024.75</v>
      </c>
    </row>
    <row r="12" spans="1:9" x14ac:dyDescent="0.25">
      <c r="B12" s="1" t="s">
        <v>226</v>
      </c>
      <c r="C12" s="8">
        <v>0</v>
      </c>
      <c r="D12" s="8">
        <v>2.97</v>
      </c>
    </row>
    <row r="13" spans="1:9" x14ac:dyDescent="0.25">
      <c r="B13" s="103" t="s">
        <v>406</v>
      </c>
      <c r="C13" s="39">
        <f>SUM(C8:C12)</f>
        <v>17717687.309999999</v>
      </c>
      <c r="D13" s="39">
        <f>SUM(D8:D12)</f>
        <v>13930294.380000001</v>
      </c>
    </row>
    <row r="15" spans="1:9" x14ac:dyDescent="0.25">
      <c r="A15" s="13" t="s">
        <v>227</v>
      </c>
      <c r="B15" s="13"/>
      <c r="C15" s="57"/>
      <c r="D15" s="57"/>
    </row>
    <row r="16" spans="1:9" x14ac:dyDescent="0.25">
      <c r="A16" s="13"/>
      <c r="B16" s="13"/>
    </row>
    <row r="17" spans="1:4" x14ac:dyDescent="0.25">
      <c r="A17" s="13"/>
      <c r="B17" s="20" t="s">
        <v>281</v>
      </c>
      <c r="C17" s="20"/>
      <c r="D17" s="20"/>
    </row>
    <row r="18" spans="1:4" x14ac:dyDescent="0.25">
      <c r="A18" s="13"/>
      <c r="B18" s="20" t="s">
        <v>282</v>
      </c>
      <c r="C18" s="20"/>
      <c r="D18" s="20"/>
    </row>
    <row r="19" spans="1:4" x14ac:dyDescent="0.25">
      <c r="A19" s="13"/>
      <c r="B19" s="20"/>
      <c r="C19" s="20"/>
      <c r="D19" s="20"/>
    </row>
    <row r="20" spans="1:4" x14ac:dyDescent="0.25">
      <c r="A20" s="13"/>
      <c r="B20" s="13"/>
    </row>
    <row r="21" spans="1:4" x14ac:dyDescent="0.25">
      <c r="A21" s="13"/>
      <c r="B21" s="25" t="s">
        <v>407</v>
      </c>
      <c r="C21" s="98"/>
      <c r="D21" s="39">
        <f>SUM(C22:C27)</f>
        <v>43392782.789999999</v>
      </c>
    </row>
    <row r="22" spans="1:4" s="153" customFormat="1" ht="53.25" customHeight="1" x14ac:dyDescent="0.25">
      <c r="A22" s="204"/>
      <c r="B22" s="161" t="s">
        <v>470</v>
      </c>
      <c r="C22" s="155">
        <v>15671805.26</v>
      </c>
      <c r="D22" s="135"/>
    </row>
    <row r="23" spans="1:4" s="153" customFormat="1" ht="53.25" customHeight="1" x14ac:dyDescent="0.25">
      <c r="A23" s="204"/>
      <c r="B23" s="161" t="s">
        <v>471</v>
      </c>
      <c r="C23" s="155">
        <v>6192090.8700000001</v>
      </c>
      <c r="D23" s="135"/>
    </row>
    <row r="24" spans="1:4" s="153" customFormat="1" ht="53.25" customHeight="1" x14ac:dyDescent="0.25">
      <c r="A24" s="204"/>
      <c r="B24" s="161" t="s">
        <v>472</v>
      </c>
      <c r="C24" s="155">
        <v>5370741.3300000001</v>
      </c>
      <c r="D24" s="135"/>
    </row>
    <row r="25" spans="1:4" s="153" customFormat="1" ht="53.25" customHeight="1" x14ac:dyDescent="0.25">
      <c r="A25" s="204"/>
      <c r="B25" s="161" t="s">
        <v>473</v>
      </c>
      <c r="C25" s="155">
        <v>4402267.84</v>
      </c>
      <c r="D25" s="135"/>
    </row>
    <row r="26" spans="1:4" s="153" customFormat="1" ht="53.25" customHeight="1" x14ac:dyDescent="0.25">
      <c r="A26" s="204"/>
      <c r="B26" s="161" t="s">
        <v>474</v>
      </c>
      <c r="C26" s="155">
        <v>10464337.5</v>
      </c>
      <c r="D26" s="135"/>
    </row>
    <row r="27" spans="1:4" s="153" customFormat="1" ht="53.25" customHeight="1" x14ac:dyDescent="0.25">
      <c r="A27" s="204"/>
      <c r="B27" s="161" t="s">
        <v>475</v>
      </c>
      <c r="C27" s="155">
        <v>1291539.99</v>
      </c>
      <c r="D27" s="135"/>
    </row>
    <row r="28" spans="1:4" x14ac:dyDescent="0.25">
      <c r="A28" s="13"/>
      <c r="B28" s="25" t="s">
        <v>279</v>
      </c>
      <c r="C28" s="25"/>
      <c r="D28" s="39">
        <f>SUM(C29:C43)</f>
        <v>6414866.9900000002</v>
      </c>
    </row>
    <row r="29" spans="1:4" s="209" customFormat="1" ht="48" customHeight="1" x14ac:dyDescent="0.25">
      <c r="A29" s="205"/>
      <c r="B29" s="206" t="s">
        <v>280</v>
      </c>
      <c r="C29" s="207">
        <v>290650.67</v>
      </c>
      <c r="D29" s="208"/>
    </row>
    <row r="30" spans="1:4" s="209" customFormat="1" ht="48" customHeight="1" x14ac:dyDescent="0.25">
      <c r="A30" s="205"/>
      <c r="B30" s="206" t="s">
        <v>476</v>
      </c>
      <c r="C30" s="207">
        <v>36</v>
      </c>
      <c r="D30" s="208"/>
    </row>
    <row r="31" spans="1:4" s="209" customFormat="1" ht="48" customHeight="1" x14ac:dyDescent="0.25">
      <c r="A31" s="205"/>
      <c r="B31" s="206" t="s">
        <v>477</v>
      </c>
      <c r="C31" s="207">
        <v>284041.28999999998</v>
      </c>
      <c r="D31" s="208"/>
    </row>
    <row r="32" spans="1:4" s="209" customFormat="1" ht="48" customHeight="1" x14ac:dyDescent="0.25">
      <c r="A32" s="205"/>
      <c r="B32" s="210" t="s">
        <v>478</v>
      </c>
      <c r="C32" s="211">
        <v>8163</v>
      </c>
      <c r="D32" s="212"/>
    </row>
    <row r="33" spans="1:5" s="209" customFormat="1" ht="48" customHeight="1" x14ac:dyDescent="0.25">
      <c r="A33" s="205"/>
      <c r="B33" s="210" t="s">
        <v>336</v>
      </c>
      <c r="C33" s="211">
        <v>19819.259999999998</v>
      </c>
      <c r="D33" s="212"/>
    </row>
    <row r="34" spans="1:5" s="209" customFormat="1" ht="43.5" customHeight="1" x14ac:dyDescent="0.25">
      <c r="A34" s="205"/>
      <c r="B34" s="210" t="s">
        <v>337</v>
      </c>
      <c r="C34" s="211">
        <v>88</v>
      </c>
      <c r="D34" s="212"/>
    </row>
    <row r="35" spans="1:5" s="209" customFormat="1" ht="43.5" customHeight="1" x14ac:dyDescent="0.25">
      <c r="A35" s="205"/>
      <c r="B35" s="210" t="s">
        <v>479</v>
      </c>
      <c r="C35" s="211">
        <v>5343184.9800000004</v>
      </c>
      <c r="D35" s="212"/>
    </row>
    <row r="36" spans="1:5" s="209" customFormat="1" ht="43.5" customHeight="1" x14ac:dyDescent="0.25">
      <c r="A36" s="205"/>
      <c r="B36" s="210" t="s">
        <v>480</v>
      </c>
      <c r="C36" s="211">
        <v>2</v>
      </c>
      <c r="D36" s="212"/>
    </row>
    <row r="37" spans="1:5" s="209" customFormat="1" ht="43.5" customHeight="1" x14ac:dyDescent="0.25">
      <c r="A37" s="205"/>
      <c r="B37" s="210" t="s">
        <v>481</v>
      </c>
      <c r="C37" s="211">
        <v>4</v>
      </c>
      <c r="D37" s="212"/>
    </row>
    <row r="38" spans="1:5" s="209" customFormat="1" ht="43.5" customHeight="1" x14ac:dyDescent="0.25">
      <c r="A38" s="205"/>
      <c r="B38" s="210" t="s">
        <v>482</v>
      </c>
      <c r="C38" s="211">
        <v>3</v>
      </c>
      <c r="D38" s="212"/>
    </row>
    <row r="39" spans="1:5" s="209" customFormat="1" ht="48" customHeight="1" x14ac:dyDescent="0.25">
      <c r="A39" s="205"/>
      <c r="B39" s="210" t="s">
        <v>483</v>
      </c>
      <c r="C39" s="211">
        <v>127710.14</v>
      </c>
      <c r="D39" s="212"/>
    </row>
    <row r="40" spans="1:5" s="209" customFormat="1" ht="48" customHeight="1" x14ac:dyDescent="0.25">
      <c r="A40" s="205"/>
      <c r="B40" s="210" t="s">
        <v>484</v>
      </c>
      <c r="C40" s="211">
        <v>81</v>
      </c>
      <c r="D40" s="212"/>
    </row>
    <row r="41" spans="1:5" s="209" customFormat="1" ht="48" customHeight="1" x14ac:dyDescent="0.25">
      <c r="A41" s="205"/>
      <c r="B41" s="210" t="s">
        <v>485</v>
      </c>
      <c r="C41" s="211">
        <v>47560</v>
      </c>
      <c r="D41" s="212"/>
    </row>
    <row r="42" spans="1:5" s="209" customFormat="1" ht="43.5" customHeight="1" x14ac:dyDescent="0.25">
      <c r="A42" s="205"/>
      <c r="B42" s="210" t="s">
        <v>486</v>
      </c>
      <c r="C42" s="211">
        <v>238423.65</v>
      </c>
      <c r="D42" s="212"/>
    </row>
    <row r="43" spans="1:5" s="209" customFormat="1" ht="43.5" customHeight="1" x14ac:dyDescent="0.25">
      <c r="A43" s="205"/>
      <c r="B43" s="210" t="s">
        <v>487</v>
      </c>
      <c r="C43" s="211">
        <v>55100</v>
      </c>
      <c r="D43" s="212"/>
    </row>
    <row r="44" spans="1:5" x14ac:dyDescent="0.25">
      <c r="A44" s="13"/>
      <c r="B44" s="13"/>
    </row>
    <row r="45" spans="1:5" x14ac:dyDescent="0.25">
      <c r="A45" s="13" t="s">
        <v>228</v>
      </c>
      <c r="B45" s="13"/>
      <c r="C45" s="13"/>
      <c r="D45" s="13"/>
      <c r="E45" s="13"/>
    </row>
    <row r="46" spans="1:5" x14ac:dyDescent="0.25">
      <c r="A46" s="13" t="s">
        <v>229</v>
      </c>
      <c r="B46" s="13"/>
      <c r="C46" s="13"/>
      <c r="D46" s="13"/>
      <c r="E46" s="13"/>
    </row>
    <row r="48" spans="1:5" x14ac:dyDescent="0.25">
      <c r="B48" s="56" t="s">
        <v>230</v>
      </c>
      <c r="C48" s="56">
        <v>2017</v>
      </c>
      <c r="D48" s="56">
        <v>2016</v>
      </c>
    </row>
    <row r="49" spans="1:11" s="153" customFormat="1" ht="31.5" customHeight="1" x14ac:dyDescent="0.25">
      <c r="B49" s="134" t="s">
        <v>237</v>
      </c>
      <c r="C49" s="160">
        <v>4823152.58</v>
      </c>
      <c r="D49" s="160">
        <v>2582267.23</v>
      </c>
    </row>
    <row r="50" spans="1:11" s="153" customFormat="1" ht="31.5" customHeight="1" x14ac:dyDescent="0.25">
      <c r="B50" s="134" t="s">
        <v>236</v>
      </c>
      <c r="C50" s="160">
        <v>0</v>
      </c>
      <c r="D50" s="160">
        <v>0</v>
      </c>
    </row>
    <row r="51" spans="1:11" s="153" customFormat="1" ht="31.5" customHeight="1" x14ac:dyDescent="0.25">
      <c r="B51" s="135" t="s">
        <v>231</v>
      </c>
      <c r="C51" s="160">
        <v>0</v>
      </c>
      <c r="D51" s="160">
        <v>0</v>
      </c>
    </row>
    <row r="52" spans="1:11" s="153" customFormat="1" ht="31.5" customHeight="1" x14ac:dyDescent="0.25">
      <c r="B52" s="135" t="s">
        <v>232</v>
      </c>
      <c r="C52" s="160">
        <v>530684.78</v>
      </c>
      <c r="D52" s="160">
        <v>439553.64</v>
      </c>
    </row>
    <row r="53" spans="1:11" s="153" customFormat="1" ht="31.5" customHeight="1" x14ac:dyDescent="0.25">
      <c r="B53" s="135" t="s">
        <v>233</v>
      </c>
      <c r="C53" s="160">
        <v>0</v>
      </c>
      <c r="D53" s="160">
        <v>0</v>
      </c>
    </row>
    <row r="54" spans="1:11" s="153" customFormat="1" ht="31.5" customHeight="1" x14ac:dyDescent="0.25">
      <c r="B54" s="135" t="s">
        <v>234</v>
      </c>
      <c r="C54" s="160">
        <v>0</v>
      </c>
      <c r="D54" s="160">
        <v>0</v>
      </c>
    </row>
    <row r="55" spans="1:11" s="153" customFormat="1" ht="31.5" customHeight="1" x14ac:dyDescent="0.25">
      <c r="B55" s="135" t="s">
        <v>235</v>
      </c>
      <c r="C55" s="160">
        <v>0</v>
      </c>
      <c r="D55" s="155">
        <v>0</v>
      </c>
      <c r="E55" s="190"/>
      <c r="F55" s="190"/>
      <c r="G55" s="190"/>
      <c r="H55" s="190"/>
      <c r="I55" s="190"/>
      <c r="J55" s="190"/>
      <c r="K55" s="190"/>
    </row>
    <row r="56" spans="1:11" s="153" customFormat="1" ht="31.5" customHeight="1" x14ac:dyDescent="0.25">
      <c r="B56" s="213" t="s">
        <v>238</v>
      </c>
      <c r="C56" s="160">
        <v>0</v>
      </c>
      <c r="D56" s="155">
        <v>0</v>
      </c>
    </row>
    <row r="58" spans="1:11" x14ac:dyDescent="0.25">
      <c r="A58" s="13" t="s">
        <v>239</v>
      </c>
      <c r="B58" s="13"/>
      <c r="C58" s="13"/>
      <c r="D58" s="13"/>
      <c r="E58" s="13"/>
    </row>
    <row r="59" spans="1:11" x14ac:dyDescent="0.25">
      <c r="A59" s="13" t="s">
        <v>240</v>
      </c>
      <c r="B59" s="13"/>
      <c r="C59" s="13"/>
      <c r="D59" s="13"/>
      <c r="E59" s="13"/>
    </row>
    <row r="60" spans="1:11" x14ac:dyDescent="0.25">
      <c r="A60" s="13" t="s">
        <v>490</v>
      </c>
    </row>
    <row r="61" spans="1:11" x14ac:dyDescent="0.25">
      <c r="A61" s="13"/>
      <c r="B61" s="20" t="s">
        <v>241</v>
      </c>
      <c r="C61" s="13"/>
      <c r="D61" s="13"/>
    </row>
    <row r="62" spans="1:11" x14ac:dyDescent="0.25">
      <c r="B62" s="20" t="s">
        <v>491</v>
      </c>
    </row>
    <row r="64" spans="1:11" ht="15.75" x14ac:dyDescent="0.25">
      <c r="B64" s="283" t="s">
        <v>242</v>
      </c>
      <c r="C64" s="283"/>
      <c r="D64" s="283"/>
    </row>
    <row r="65" spans="2:6" ht="15.75" x14ac:dyDescent="0.25">
      <c r="B65" s="280" t="s">
        <v>243</v>
      </c>
      <c r="C65" s="280"/>
      <c r="D65" s="280"/>
    </row>
    <row r="66" spans="2:6" x14ac:dyDescent="0.25">
      <c r="B66" s="281" t="s">
        <v>488</v>
      </c>
      <c r="C66" s="281"/>
      <c r="D66" s="281"/>
    </row>
    <row r="67" spans="2:6" x14ac:dyDescent="0.25">
      <c r="B67" s="281" t="s">
        <v>489</v>
      </c>
      <c r="C67" s="281"/>
      <c r="D67" s="281"/>
    </row>
    <row r="68" spans="2:6" x14ac:dyDescent="0.25">
      <c r="B68" s="284"/>
      <c r="C68" s="285"/>
      <c r="D68" s="286"/>
    </row>
    <row r="69" spans="2:6" x14ac:dyDescent="0.25">
      <c r="B69" s="44" t="s">
        <v>244</v>
      </c>
      <c r="C69" s="44"/>
      <c r="D69" s="76">
        <v>32102792.670000002</v>
      </c>
    </row>
    <row r="70" spans="2:6" ht="30" x14ac:dyDescent="0.25">
      <c r="B70" s="47" t="s">
        <v>245</v>
      </c>
      <c r="C70" s="1"/>
      <c r="D70" s="8">
        <v>1123.75</v>
      </c>
    </row>
    <row r="71" spans="2:6" x14ac:dyDescent="0.25">
      <c r="B71" s="1" t="s">
        <v>246</v>
      </c>
      <c r="C71" s="8"/>
      <c r="D71" s="1"/>
      <c r="F71" s="57"/>
    </row>
    <row r="72" spans="2:6" ht="30" x14ac:dyDescent="0.25">
      <c r="B72" s="47" t="s">
        <v>247</v>
      </c>
      <c r="C72" s="8"/>
      <c r="D72" s="1"/>
    </row>
    <row r="73" spans="2:6" ht="30" x14ac:dyDescent="0.25">
      <c r="B73" s="47" t="s">
        <v>248</v>
      </c>
      <c r="C73" s="1"/>
      <c r="D73" s="8">
        <v>0</v>
      </c>
    </row>
    <row r="74" spans="2:6" x14ac:dyDescent="0.25">
      <c r="B74" s="47" t="s">
        <v>300</v>
      </c>
      <c r="C74" s="8">
        <v>0</v>
      </c>
      <c r="D74" s="8"/>
      <c r="F74" s="57"/>
    </row>
    <row r="75" spans="2:6" x14ac:dyDescent="0.25">
      <c r="B75" s="48" t="s">
        <v>249</v>
      </c>
      <c r="C75" s="8">
        <v>0</v>
      </c>
      <c r="D75" s="1"/>
    </row>
    <row r="76" spans="2:6" x14ac:dyDescent="0.25">
      <c r="B76" s="48" t="s">
        <v>130</v>
      </c>
      <c r="C76" s="8">
        <v>0</v>
      </c>
      <c r="D76" s="1"/>
    </row>
    <row r="77" spans="2:6" x14ac:dyDescent="0.25">
      <c r="B77" s="48" t="s">
        <v>250</v>
      </c>
      <c r="C77" s="8">
        <v>0</v>
      </c>
      <c r="D77" s="1"/>
    </row>
    <row r="78" spans="2:6" x14ac:dyDescent="0.25">
      <c r="B78" s="48" t="s">
        <v>251</v>
      </c>
      <c r="C78" s="8">
        <v>0</v>
      </c>
      <c r="D78" s="1"/>
    </row>
    <row r="79" spans="2:6" x14ac:dyDescent="0.25">
      <c r="B79" s="50" t="s">
        <v>252</v>
      </c>
      <c r="C79" s="12"/>
      <c r="D79" s="51">
        <f>SUM(D69:D78)</f>
        <v>32103916.420000002</v>
      </c>
    </row>
    <row r="80" spans="2:6" x14ac:dyDescent="0.25">
      <c r="B80" t="s">
        <v>241</v>
      </c>
    </row>
    <row r="81" spans="2:4" x14ac:dyDescent="0.25">
      <c r="B81" t="s">
        <v>492</v>
      </c>
    </row>
    <row r="83" spans="2:4" ht="15.75" x14ac:dyDescent="0.25">
      <c r="B83" s="283" t="s">
        <v>242</v>
      </c>
      <c r="C83" s="283"/>
      <c r="D83" s="283"/>
    </row>
    <row r="84" spans="2:4" ht="15.75" x14ac:dyDescent="0.25">
      <c r="B84" s="280" t="s">
        <v>253</v>
      </c>
      <c r="C84" s="280"/>
      <c r="D84" s="280"/>
    </row>
    <row r="85" spans="2:4" x14ac:dyDescent="0.25">
      <c r="B85" s="281" t="s">
        <v>488</v>
      </c>
      <c r="C85" s="281"/>
      <c r="D85" s="281"/>
    </row>
    <row r="86" spans="2:4" x14ac:dyDescent="0.25">
      <c r="B86" s="281" t="s">
        <v>489</v>
      </c>
      <c r="C86" s="281"/>
      <c r="D86" s="281"/>
    </row>
    <row r="87" spans="2:4" x14ac:dyDescent="0.25">
      <c r="B87" s="282"/>
      <c r="C87" s="282"/>
      <c r="D87" s="282"/>
    </row>
    <row r="88" spans="2:4" x14ac:dyDescent="0.25">
      <c r="B88" s="18" t="s">
        <v>299</v>
      </c>
      <c r="C88" s="18"/>
      <c r="D88" s="76">
        <v>32350661.210000001</v>
      </c>
    </row>
    <row r="89" spans="2:4" ht="30" x14ac:dyDescent="0.25">
      <c r="B89" s="77" t="s">
        <v>254</v>
      </c>
      <c r="C89" s="18"/>
      <c r="D89" s="76">
        <f>SUM(C90:C99)</f>
        <v>5552305.9500000002</v>
      </c>
    </row>
    <row r="90" spans="2:4" x14ac:dyDescent="0.25">
      <c r="B90" s="47" t="s">
        <v>327</v>
      </c>
      <c r="C90" s="8">
        <v>0</v>
      </c>
      <c r="D90" s="14"/>
    </row>
    <row r="91" spans="2:4" x14ac:dyDescent="0.25">
      <c r="B91" s="47" t="s">
        <v>428</v>
      </c>
      <c r="C91" s="8">
        <v>0</v>
      </c>
      <c r="D91" s="14"/>
    </row>
    <row r="92" spans="2:4" x14ac:dyDescent="0.25">
      <c r="B92" s="47" t="s">
        <v>429</v>
      </c>
      <c r="C92" s="8">
        <v>0</v>
      </c>
      <c r="D92" s="14"/>
    </row>
    <row r="93" spans="2:4" ht="30" x14ac:dyDescent="0.25">
      <c r="B93" s="47" t="s">
        <v>328</v>
      </c>
      <c r="C93" s="8">
        <v>55693.85</v>
      </c>
      <c r="D93" s="14"/>
    </row>
    <row r="94" spans="2:4" x14ac:dyDescent="0.25">
      <c r="B94" s="47" t="s">
        <v>69</v>
      </c>
      <c r="C94" s="8">
        <v>0</v>
      </c>
      <c r="D94" s="14"/>
    </row>
    <row r="95" spans="2:4" x14ac:dyDescent="0.25">
      <c r="B95" s="47" t="s">
        <v>329</v>
      </c>
      <c r="C95" s="8">
        <v>0</v>
      </c>
      <c r="D95" s="14"/>
    </row>
    <row r="96" spans="2:4" x14ac:dyDescent="0.25">
      <c r="B96" s="47" t="s">
        <v>330</v>
      </c>
      <c r="C96" s="8">
        <v>140647.29</v>
      </c>
      <c r="D96" s="14"/>
    </row>
    <row r="97" spans="2:5" x14ac:dyDescent="0.25">
      <c r="B97" s="47" t="s">
        <v>408</v>
      </c>
      <c r="C97" s="8">
        <v>4916411.1500000004</v>
      </c>
      <c r="D97" s="14"/>
    </row>
    <row r="98" spans="2:5" x14ac:dyDescent="0.25">
      <c r="B98" s="47" t="s">
        <v>332</v>
      </c>
      <c r="C98" s="8">
        <v>0</v>
      </c>
      <c r="D98" s="14"/>
    </row>
    <row r="99" spans="2:5" x14ac:dyDescent="0.25">
      <c r="B99" s="47" t="s">
        <v>331</v>
      </c>
      <c r="C99" s="8">
        <v>439553.66</v>
      </c>
      <c r="D99" s="14"/>
      <c r="E99" s="57"/>
    </row>
    <row r="100" spans="2:5" ht="30" x14ac:dyDescent="0.25">
      <c r="B100" s="77" t="s">
        <v>255</v>
      </c>
      <c r="C100" s="18"/>
      <c r="D100" s="76">
        <v>0</v>
      </c>
    </row>
    <row r="101" spans="2:5" x14ac:dyDescent="0.25">
      <c r="B101" s="47" t="s">
        <v>143</v>
      </c>
      <c r="C101" s="8"/>
      <c r="D101" s="14"/>
    </row>
    <row r="102" spans="2:5" x14ac:dyDescent="0.25">
      <c r="B102" s="47" t="s">
        <v>283</v>
      </c>
      <c r="C102" s="8"/>
      <c r="D102" s="14"/>
      <c r="E102" s="66"/>
    </row>
    <row r="103" spans="2:5" x14ac:dyDescent="0.25">
      <c r="B103" s="47" t="s">
        <v>156</v>
      </c>
      <c r="C103" s="8"/>
      <c r="D103" s="14"/>
    </row>
    <row r="104" spans="2:5" x14ac:dyDescent="0.25">
      <c r="B104" s="47" t="s">
        <v>284</v>
      </c>
      <c r="C104" s="8"/>
      <c r="D104" s="14"/>
    </row>
    <row r="105" spans="2:5" x14ac:dyDescent="0.25">
      <c r="B105" s="47" t="s">
        <v>285</v>
      </c>
      <c r="C105" s="8"/>
      <c r="D105" s="14"/>
    </row>
    <row r="106" spans="2:5" x14ac:dyDescent="0.25">
      <c r="B106" s="47" t="s">
        <v>286</v>
      </c>
      <c r="C106" s="8"/>
      <c r="D106" s="14"/>
    </row>
    <row r="107" spans="2:5" x14ac:dyDescent="0.25">
      <c r="B107" s="47" t="s">
        <v>287</v>
      </c>
      <c r="C107" s="8"/>
      <c r="D107" s="14"/>
    </row>
    <row r="108" spans="2:5" x14ac:dyDescent="0.25">
      <c r="B108" s="47" t="s">
        <v>288</v>
      </c>
      <c r="C108" s="8"/>
      <c r="D108" s="14"/>
    </row>
    <row r="109" spans="2:5" x14ac:dyDescent="0.25">
      <c r="B109" s="47" t="s">
        <v>289</v>
      </c>
      <c r="C109" s="8"/>
      <c r="D109" s="14"/>
    </row>
    <row r="110" spans="2:5" x14ac:dyDescent="0.25">
      <c r="B110" s="47" t="s">
        <v>290</v>
      </c>
      <c r="C110" s="8"/>
      <c r="D110" s="14"/>
    </row>
    <row r="111" spans="2:5" x14ac:dyDescent="0.25">
      <c r="B111" s="47" t="s">
        <v>291</v>
      </c>
      <c r="C111" s="8"/>
      <c r="D111" s="14"/>
    </row>
    <row r="112" spans="2:5" x14ac:dyDescent="0.25">
      <c r="B112" s="47" t="s">
        <v>292</v>
      </c>
      <c r="C112" s="8"/>
      <c r="D112" s="14"/>
    </row>
    <row r="113" spans="2:4" x14ac:dyDescent="0.25">
      <c r="B113" s="47" t="s">
        <v>293</v>
      </c>
      <c r="C113" s="8"/>
      <c r="D113" s="14"/>
    </row>
    <row r="114" spans="2:4" x14ac:dyDescent="0.25">
      <c r="B114" s="47" t="s">
        <v>294</v>
      </c>
      <c r="C114" s="8"/>
      <c r="D114" s="14"/>
    </row>
    <row r="115" spans="2:4" x14ac:dyDescent="0.25">
      <c r="B115" s="47" t="s">
        <v>295</v>
      </c>
      <c r="C115" s="8"/>
      <c r="D115" s="14"/>
    </row>
    <row r="116" spans="2:4" x14ac:dyDescent="0.25">
      <c r="B116" s="47" t="s">
        <v>296</v>
      </c>
      <c r="C116" s="8"/>
      <c r="D116" s="14"/>
    </row>
    <row r="117" spans="2:4" x14ac:dyDescent="0.25">
      <c r="B117" s="47" t="s">
        <v>297</v>
      </c>
      <c r="C117" s="8"/>
      <c r="D117" s="14"/>
    </row>
    <row r="118" spans="2:4" x14ac:dyDescent="0.25">
      <c r="B118" s="47" t="s">
        <v>298</v>
      </c>
      <c r="C118" s="8"/>
      <c r="D118" s="14"/>
    </row>
    <row r="119" spans="2:4" x14ac:dyDescent="0.25">
      <c r="B119" s="47" t="s">
        <v>348</v>
      </c>
      <c r="C119" s="8"/>
      <c r="D119" s="70"/>
    </row>
    <row r="120" spans="2:4" ht="30" x14ac:dyDescent="0.25">
      <c r="B120" s="47" t="s">
        <v>349</v>
      </c>
      <c r="C120" s="1"/>
      <c r="D120" s="14"/>
    </row>
    <row r="121" spans="2:4" x14ac:dyDescent="0.25">
      <c r="B121" s="25" t="s">
        <v>256</v>
      </c>
      <c r="C121" s="25"/>
      <c r="D121" s="26">
        <f>D88-D89</f>
        <v>26798355.260000002</v>
      </c>
    </row>
    <row r="123" spans="2:4" x14ac:dyDescent="0.25">
      <c r="B123" s="20" t="s">
        <v>241</v>
      </c>
      <c r="C123" s="13"/>
      <c r="D123" s="13"/>
    </row>
    <row r="124" spans="2:4" x14ac:dyDescent="0.25">
      <c r="B124" s="20" t="s">
        <v>494</v>
      </c>
    </row>
    <row r="126" spans="2:4" ht="15.75" x14ac:dyDescent="0.25">
      <c r="B126" s="283" t="s">
        <v>242</v>
      </c>
      <c r="C126" s="283"/>
      <c r="D126" s="283"/>
    </row>
    <row r="127" spans="2:4" ht="15.75" x14ac:dyDescent="0.25">
      <c r="B127" s="280" t="s">
        <v>243</v>
      </c>
      <c r="C127" s="280"/>
      <c r="D127" s="280"/>
    </row>
    <row r="128" spans="2:4" x14ac:dyDescent="0.25">
      <c r="B128" s="281" t="s">
        <v>493</v>
      </c>
      <c r="C128" s="281"/>
      <c r="D128" s="281"/>
    </row>
    <row r="129" spans="2:4" x14ac:dyDescent="0.25">
      <c r="B129" s="281" t="s">
        <v>489</v>
      </c>
      <c r="C129" s="281"/>
      <c r="D129" s="281"/>
    </row>
    <row r="130" spans="2:4" x14ac:dyDescent="0.25">
      <c r="B130" s="284"/>
      <c r="C130" s="285"/>
      <c r="D130" s="286"/>
    </row>
    <row r="131" spans="2:4" x14ac:dyDescent="0.25">
      <c r="B131" s="44" t="s">
        <v>244</v>
      </c>
      <c r="C131" s="44"/>
      <c r="D131" s="76">
        <v>65048405.719999999</v>
      </c>
    </row>
    <row r="132" spans="2:4" ht="30" x14ac:dyDescent="0.25">
      <c r="B132" s="47" t="s">
        <v>245</v>
      </c>
      <c r="C132" s="1"/>
      <c r="D132" s="8">
        <v>2475.8200000000002</v>
      </c>
    </row>
    <row r="133" spans="2:4" x14ac:dyDescent="0.25">
      <c r="B133" s="1" t="s">
        <v>246</v>
      </c>
      <c r="C133" s="8"/>
      <c r="D133" s="1"/>
    </row>
    <row r="134" spans="2:4" ht="30" x14ac:dyDescent="0.25">
      <c r="B134" s="47" t="s">
        <v>247</v>
      </c>
      <c r="C134" s="8"/>
      <c r="D134" s="1"/>
    </row>
    <row r="135" spans="2:4" ht="30" x14ac:dyDescent="0.25">
      <c r="B135" s="47" t="s">
        <v>248</v>
      </c>
      <c r="C135" s="1"/>
      <c r="D135" s="8">
        <v>0</v>
      </c>
    </row>
    <row r="136" spans="2:4" x14ac:dyDescent="0.25">
      <c r="B136" s="47" t="s">
        <v>300</v>
      </c>
      <c r="C136" s="8">
        <v>0</v>
      </c>
      <c r="D136" s="8"/>
    </row>
    <row r="137" spans="2:4" x14ac:dyDescent="0.25">
      <c r="B137" s="48" t="s">
        <v>249</v>
      </c>
      <c r="C137" s="8">
        <v>0</v>
      </c>
      <c r="D137" s="1"/>
    </row>
    <row r="138" spans="2:4" x14ac:dyDescent="0.25">
      <c r="B138" s="48" t="s">
        <v>130</v>
      </c>
      <c r="C138" s="8">
        <v>0</v>
      </c>
      <c r="D138" s="1"/>
    </row>
    <row r="139" spans="2:4" x14ac:dyDescent="0.25">
      <c r="B139" s="48" t="s">
        <v>250</v>
      </c>
      <c r="C139" s="8">
        <v>0</v>
      </c>
      <c r="D139" s="1"/>
    </row>
    <row r="140" spans="2:4" x14ac:dyDescent="0.25">
      <c r="B140" s="48" t="s">
        <v>251</v>
      </c>
      <c r="C140" s="8">
        <v>0</v>
      </c>
      <c r="D140" s="1"/>
    </row>
    <row r="141" spans="2:4" x14ac:dyDescent="0.25">
      <c r="B141" s="50" t="s">
        <v>252</v>
      </c>
      <c r="C141" s="12"/>
      <c r="D141" s="51">
        <f>SUM(D131:D140)</f>
        <v>65050881.539999999</v>
      </c>
    </row>
    <row r="142" spans="2:4" x14ac:dyDescent="0.25">
      <c r="B142" s="177"/>
      <c r="C142" s="201"/>
      <c r="D142" s="179"/>
    </row>
    <row r="143" spans="2:4" x14ac:dyDescent="0.25">
      <c r="B143" t="s">
        <v>241</v>
      </c>
    </row>
    <row r="144" spans="2:4" x14ac:dyDescent="0.25">
      <c r="B144" t="s">
        <v>495</v>
      </c>
    </row>
    <row r="146" spans="2:4" ht="15.75" x14ac:dyDescent="0.25">
      <c r="B146" s="283" t="s">
        <v>242</v>
      </c>
      <c r="C146" s="283"/>
      <c r="D146" s="283"/>
    </row>
    <row r="147" spans="2:4" ht="15.75" x14ac:dyDescent="0.25">
      <c r="B147" s="280" t="s">
        <v>253</v>
      </c>
      <c r="C147" s="280"/>
      <c r="D147" s="280"/>
    </row>
    <row r="148" spans="2:4" x14ac:dyDescent="0.25">
      <c r="B148" s="281" t="s">
        <v>493</v>
      </c>
      <c r="C148" s="281"/>
      <c r="D148" s="281"/>
    </row>
    <row r="149" spans="2:4" x14ac:dyDescent="0.25">
      <c r="B149" s="281" t="s">
        <v>489</v>
      </c>
      <c r="C149" s="281"/>
      <c r="D149" s="281"/>
    </row>
    <row r="150" spans="2:4" x14ac:dyDescent="0.25">
      <c r="B150" s="282"/>
      <c r="C150" s="282"/>
      <c r="D150" s="282"/>
    </row>
    <row r="151" spans="2:4" x14ac:dyDescent="0.25">
      <c r="B151" s="18" t="s">
        <v>299</v>
      </c>
      <c r="C151" s="18"/>
      <c r="D151" s="76">
        <v>64241445.770000003</v>
      </c>
    </row>
    <row r="152" spans="2:4" ht="30" x14ac:dyDescent="0.25">
      <c r="B152" s="77" t="s">
        <v>254</v>
      </c>
      <c r="C152" s="18"/>
      <c r="D152" s="76">
        <f>SUM(C153:C162)</f>
        <v>12698316.32</v>
      </c>
    </row>
    <row r="153" spans="2:4" x14ac:dyDescent="0.25">
      <c r="B153" s="47" t="s">
        <v>327</v>
      </c>
      <c r="C153" s="8">
        <v>0</v>
      </c>
      <c r="D153" s="14"/>
    </row>
    <row r="154" spans="2:4" x14ac:dyDescent="0.25">
      <c r="B154" s="47" t="s">
        <v>428</v>
      </c>
      <c r="C154" s="8">
        <v>0</v>
      </c>
      <c r="D154" s="14"/>
    </row>
    <row r="155" spans="2:4" x14ac:dyDescent="0.25">
      <c r="B155" s="47" t="s">
        <v>429</v>
      </c>
      <c r="C155" s="8">
        <v>0</v>
      </c>
      <c r="D155" s="14"/>
    </row>
    <row r="156" spans="2:4" ht="30" x14ac:dyDescent="0.25">
      <c r="B156" s="47" t="s">
        <v>328</v>
      </c>
      <c r="C156" s="8">
        <v>114303.84</v>
      </c>
      <c r="D156" s="14"/>
    </row>
    <row r="157" spans="2:4" x14ac:dyDescent="0.25">
      <c r="B157" s="47" t="s">
        <v>69</v>
      </c>
      <c r="C157" s="8">
        <v>0</v>
      </c>
      <c r="D157" s="14"/>
    </row>
    <row r="158" spans="2:4" x14ac:dyDescent="0.25">
      <c r="B158" s="47" t="s">
        <v>329</v>
      </c>
      <c r="C158" s="8">
        <v>0</v>
      </c>
      <c r="D158" s="14"/>
    </row>
    <row r="159" spans="2:4" x14ac:dyDescent="0.25">
      <c r="B159" s="47" t="s">
        <v>330</v>
      </c>
      <c r="C159" s="8">
        <v>140647.29</v>
      </c>
      <c r="D159" s="14"/>
    </row>
    <row r="160" spans="2:4" x14ac:dyDescent="0.25">
      <c r="B160" s="47" t="s">
        <v>408</v>
      </c>
      <c r="C160" s="8">
        <v>11655389.25</v>
      </c>
      <c r="D160" s="14"/>
    </row>
    <row r="161" spans="2:4" x14ac:dyDescent="0.25">
      <c r="B161" s="47" t="s">
        <v>332</v>
      </c>
      <c r="C161" s="8">
        <v>0</v>
      </c>
      <c r="D161" s="14"/>
    </row>
    <row r="162" spans="2:4" x14ac:dyDescent="0.25">
      <c r="B162" s="47" t="s">
        <v>331</v>
      </c>
      <c r="C162" s="8">
        <v>787975.94</v>
      </c>
      <c r="D162" s="14"/>
    </row>
    <row r="163" spans="2:4" ht="30" x14ac:dyDescent="0.25">
      <c r="B163" s="77" t="s">
        <v>255</v>
      </c>
      <c r="C163" s="18"/>
      <c r="D163" s="76">
        <v>0</v>
      </c>
    </row>
    <row r="164" spans="2:4" x14ac:dyDescent="0.25">
      <c r="B164" s="47" t="s">
        <v>143</v>
      </c>
      <c r="C164" s="8"/>
      <c r="D164" s="14"/>
    </row>
    <row r="165" spans="2:4" x14ac:dyDescent="0.25">
      <c r="B165" s="47" t="s">
        <v>283</v>
      </c>
      <c r="C165" s="8"/>
      <c r="D165" s="14"/>
    </row>
    <row r="166" spans="2:4" x14ac:dyDescent="0.25">
      <c r="B166" s="47" t="s">
        <v>156</v>
      </c>
      <c r="C166" s="8"/>
      <c r="D166" s="14"/>
    </row>
    <row r="167" spans="2:4" x14ac:dyDescent="0.25">
      <c r="B167" s="47" t="s">
        <v>284</v>
      </c>
      <c r="C167" s="8"/>
      <c r="D167" s="14"/>
    </row>
    <row r="168" spans="2:4" x14ac:dyDescent="0.25">
      <c r="B168" s="47" t="s">
        <v>285</v>
      </c>
      <c r="C168" s="8"/>
      <c r="D168" s="14"/>
    </row>
    <row r="169" spans="2:4" x14ac:dyDescent="0.25">
      <c r="B169" s="47" t="s">
        <v>286</v>
      </c>
      <c r="C169" s="8"/>
      <c r="D169" s="14"/>
    </row>
    <row r="170" spans="2:4" x14ac:dyDescent="0.25">
      <c r="B170" s="47" t="s">
        <v>287</v>
      </c>
      <c r="C170" s="8"/>
      <c r="D170" s="14"/>
    </row>
    <row r="171" spans="2:4" x14ac:dyDescent="0.25">
      <c r="B171" s="47" t="s">
        <v>288</v>
      </c>
      <c r="C171" s="8"/>
      <c r="D171" s="14"/>
    </row>
    <row r="172" spans="2:4" x14ac:dyDescent="0.25">
      <c r="B172" s="47" t="s">
        <v>289</v>
      </c>
      <c r="C172" s="8"/>
      <c r="D172" s="14"/>
    </row>
    <row r="173" spans="2:4" x14ac:dyDescent="0.25">
      <c r="B173" s="47" t="s">
        <v>290</v>
      </c>
      <c r="C173" s="8"/>
      <c r="D173" s="14"/>
    </row>
    <row r="174" spans="2:4" x14ac:dyDescent="0.25">
      <c r="B174" s="47" t="s">
        <v>291</v>
      </c>
      <c r="C174" s="8"/>
      <c r="D174" s="14"/>
    </row>
    <row r="175" spans="2:4" x14ac:dyDescent="0.25">
      <c r="B175" s="47" t="s">
        <v>292</v>
      </c>
      <c r="C175" s="8"/>
      <c r="D175" s="14"/>
    </row>
    <row r="176" spans="2:4" x14ac:dyDescent="0.25">
      <c r="B176" s="47" t="s">
        <v>293</v>
      </c>
      <c r="C176" s="8"/>
      <c r="D176" s="14"/>
    </row>
    <row r="177" spans="2:4" x14ac:dyDescent="0.25">
      <c r="B177" s="47" t="s">
        <v>294</v>
      </c>
      <c r="C177" s="8"/>
      <c r="D177" s="14"/>
    </row>
    <row r="178" spans="2:4" x14ac:dyDescent="0.25">
      <c r="B178" s="47" t="s">
        <v>295</v>
      </c>
      <c r="C178" s="8"/>
      <c r="D178" s="14"/>
    </row>
    <row r="179" spans="2:4" x14ac:dyDescent="0.25">
      <c r="B179" s="47" t="s">
        <v>296</v>
      </c>
      <c r="C179" s="8"/>
      <c r="D179" s="14"/>
    </row>
    <row r="180" spans="2:4" x14ac:dyDescent="0.25">
      <c r="B180" s="47" t="s">
        <v>297</v>
      </c>
      <c r="C180" s="8"/>
      <c r="D180" s="14"/>
    </row>
    <row r="181" spans="2:4" x14ac:dyDescent="0.25">
      <c r="B181" s="47" t="s">
        <v>298</v>
      </c>
      <c r="C181" s="8"/>
      <c r="D181" s="14"/>
    </row>
    <row r="182" spans="2:4" x14ac:dyDescent="0.25">
      <c r="B182" s="47" t="s">
        <v>348</v>
      </c>
      <c r="C182" s="8"/>
      <c r="D182" s="70"/>
    </row>
    <row r="183" spans="2:4" ht="30" x14ac:dyDescent="0.25">
      <c r="B183" s="47" t="s">
        <v>349</v>
      </c>
      <c r="C183" s="1"/>
      <c r="D183" s="14"/>
    </row>
    <row r="184" spans="2:4" x14ac:dyDescent="0.25">
      <c r="B184" s="25" t="s">
        <v>256</v>
      </c>
      <c r="C184" s="25"/>
      <c r="D184" s="26">
        <f>D151-D152</f>
        <v>51543129.450000003</v>
      </c>
    </row>
    <row r="187" spans="2:4" ht="15.75" x14ac:dyDescent="0.25">
      <c r="B187" s="80" t="s">
        <v>354</v>
      </c>
      <c r="C187" s="81"/>
      <c r="D187" s="81"/>
    </row>
    <row r="188" spans="2:4" ht="15.75" x14ac:dyDescent="0.25">
      <c r="B188" s="81" t="s">
        <v>355</v>
      </c>
      <c r="C188" s="81"/>
      <c r="D188" s="81"/>
    </row>
    <row r="191" spans="2:4" x14ac:dyDescent="0.25">
      <c r="B191" s="267"/>
      <c r="C191" s="267"/>
      <c r="D191" s="267"/>
    </row>
    <row r="192" spans="2:4" x14ac:dyDescent="0.25">
      <c r="B192" s="106" t="s">
        <v>411</v>
      </c>
      <c r="C192" s="250" t="s">
        <v>410</v>
      </c>
      <c r="D192" s="250"/>
    </row>
    <row r="196" spans="2:4" x14ac:dyDescent="0.25">
      <c r="B196" s="106" t="s">
        <v>412</v>
      </c>
      <c r="C196" s="250" t="s">
        <v>413</v>
      </c>
      <c r="D196" s="250"/>
    </row>
    <row r="200" spans="2:4" x14ac:dyDescent="0.25">
      <c r="B200" s="107" t="s">
        <v>414</v>
      </c>
    </row>
  </sheetData>
  <mergeCells count="25">
    <mergeCell ref="A2:D2"/>
    <mergeCell ref="C192:D192"/>
    <mergeCell ref="C196:D196"/>
    <mergeCell ref="A1:D1"/>
    <mergeCell ref="B64:D64"/>
    <mergeCell ref="B65:D65"/>
    <mergeCell ref="B66:D66"/>
    <mergeCell ref="B67:D67"/>
    <mergeCell ref="B191:D191"/>
    <mergeCell ref="B85:D85"/>
    <mergeCell ref="B86:D86"/>
    <mergeCell ref="B68:D68"/>
    <mergeCell ref="B87:D87"/>
    <mergeCell ref="B83:D83"/>
    <mergeCell ref="B84:D84"/>
    <mergeCell ref="B126:D126"/>
    <mergeCell ref="B127:D127"/>
    <mergeCell ref="B128:D128"/>
    <mergeCell ref="B129:D129"/>
    <mergeCell ref="B130:D130"/>
    <mergeCell ref="B147:D147"/>
    <mergeCell ref="B148:D148"/>
    <mergeCell ref="B149:D149"/>
    <mergeCell ref="B150:D150"/>
    <mergeCell ref="B146:D14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topLeftCell="A58" workbookViewId="0">
      <selection activeCell="D65" sqref="D65"/>
    </sheetView>
  </sheetViews>
  <sheetFormatPr baseColWidth="10" defaultRowHeight="15" x14ac:dyDescent="0.25"/>
  <cols>
    <col min="1" max="1" width="29.42578125" customWidth="1"/>
    <col min="2" max="2" width="15.140625" customWidth="1"/>
    <col min="3" max="3" width="17.140625" customWidth="1"/>
    <col min="4" max="4" width="16.28515625" customWidth="1"/>
    <col min="5" max="5" width="16.7109375" customWidth="1"/>
    <col min="7" max="7" width="13.7109375" bestFit="1" customWidth="1"/>
  </cols>
  <sheetData>
    <row r="1" spans="1:8" x14ac:dyDescent="0.25">
      <c r="A1" s="217" t="s">
        <v>257</v>
      </c>
      <c r="B1" s="217"/>
      <c r="C1" s="217"/>
      <c r="D1" s="217"/>
      <c r="E1" s="217"/>
    </row>
    <row r="2" spans="1:8" x14ac:dyDescent="0.25">
      <c r="A2" s="267" t="s">
        <v>258</v>
      </c>
      <c r="B2" s="267"/>
      <c r="C2" s="267"/>
      <c r="D2" s="267"/>
      <c r="E2" s="267"/>
    </row>
    <row r="3" spans="1:8" x14ac:dyDescent="0.25">
      <c r="A3" s="267" t="s">
        <v>496</v>
      </c>
      <c r="B3" s="267"/>
      <c r="C3" s="267"/>
      <c r="D3" s="267"/>
      <c r="E3" s="267"/>
      <c r="F3" s="58"/>
      <c r="G3" s="58"/>
      <c r="H3" s="58"/>
    </row>
    <row r="4" spans="1:8" x14ac:dyDescent="0.25">
      <c r="A4" s="124"/>
      <c r="B4" s="124"/>
      <c r="C4" s="124"/>
      <c r="D4" s="124"/>
      <c r="E4" s="124"/>
      <c r="F4" s="58"/>
      <c r="G4" s="58"/>
      <c r="H4" s="58"/>
    </row>
    <row r="5" spans="1:8" x14ac:dyDescent="0.25">
      <c r="A5" s="13" t="s">
        <v>301</v>
      </c>
      <c r="B5" s="13"/>
      <c r="C5" s="13"/>
      <c r="D5" s="13"/>
    </row>
    <row r="7" spans="1:8" x14ac:dyDescent="0.25">
      <c r="A7" s="13" t="s">
        <v>302</v>
      </c>
    </row>
    <row r="8" spans="1:8" x14ac:dyDescent="0.25">
      <c r="A8" s="13"/>
    </row>
    <row r="9" spans="1:8" x14ac:dyDescent="0.25">
      <c r="A9" s="262" t="s">
        <v>497</v>
      </c>
      <c r="B9" s="262"/>
      <c r="C9" s="262"/>
      <c r="D9" s="262"/>
      <c r="E9" s="262"/>
    </row>
    <row r="10" spans="1:8" x14ac:dyDescent="0.25">
      <c r="A10" s="236" t="s">
        <v>498</v>
      </c>
      <c r="B10" s="237"/>
      <c r="C10" s="237"/>
      <c r="D10" s="237"/>
      <c r="E10" s="238"/>
    </row>
    <row r="11" spans="1:8" x14ac:dyDescent="0.25">
      <c r="A11" s="236" t="s">
        <v>430</v>
      </c>
      <c r="B11" s="237"/>
      <c r="C11" s="237"/>
      <c r="D11" s="237"/>
      <c r="E11" s="238"/>
    </row>
    <row r="12" spans="1:8" ht="15.75" x14ac:dyDescent="0.25">
      <c r="A12" s="111" t="s">
        <v>86</v>
      </c>
      <c r="B12" s="111" t="s">
        <v>306</v>
      </c>
      <c r="C12" s="111" t="s">
        <v>303</v>
      </c>
      <c r="D12" s="111" t="s">
        <v>304</v>
      </c>
      <c r="E12" s="111" t="s">
        <v>307</v>
      </c>
    </row>
    <row r="13" spans="1:8" ht="30" x14ac:dyDescent="0.25">
      <c r="A13" s="77" t="s">
        <v>431</v>
      </c>
      <c r="B13" s="41">
        <v>9008962</v>
      </c>
      <c r="C13" s="41">
        <v>0</v>
      </c>
      <c r="D13" s="41">
        <v>0</v>
      </c>
      <c r="E13" s="41">
        <v>9008962</v>
      </c>
    </row>
    <row r="14" spans="1:8" x14ac:dyDescent="0.25">
      <c r="A14" s="77" t="s">
        <v>432</v>
      </c>
      <c r="B14" s="8">
        <v>0</v>
      </c>
      <c r="C14" s="8">
        <v>0</v>
      </c>
      <c r="D14" s="8">
        <v>0</v>
      </c>
      <c r="E14" s="8">
        <v>0</v>
      </c>
    </row>
    <row r="15" spans="1:8" x14ac:dyDescent="0.25">
      <c r="A15" s="77" t="s">
        <v>433</v>
      </c>
      <c r="B15" s="41">
        <f>SUM(B16:B17)</f>
        <v>9008962</v>
      </c>
      <c r="C15" s="41">
        <v>0</v>
      </c>
      <c r="D15" s="41">
        <v>0</v>
      </c>
      <c r="E15" s="41">
        <f>SUM(E16:E17)</f>
        <v>9008962</v>
      </c>
    </row>
    <row r="16" spans="1:8" ht="30" x14ac:dyDescent="0.25">
      <c r="A16" s="113" t="s">
        <v>438</v>
      </c>
      <c r="B16" s="8">
        <v>4504481</v>
      </c>
      <c r="C16" s="8">
        <v>0</v>
      </c>
      <c r="D16" s="8"/>
      <c r="E16" s="8">
        <v>4504481</v>
      </c>
    </row>
    <row r="17" spans="1:5" ht="30" x14ac:dyDescent="0.25">
      <c r="A17" s="114" t="s">
        <v>439</v>
      </c>
      <c r="B17" s="8">
        <v>4504481</v>
      </c>
      <c r="C17" s="8">
        <v>0</v>
      </c>
      <c r="D17" s="8">
        <v>0</v>
      </c>
      <c r="E17" s="8">
        <v>4504481</v>
      </c>
    </row>
    <row r="18" spans="1:5" x14ac:dyDescent="0.25">
      <c r="A18" s="77" t="s">
        <v>434</v>
      </c>
      <c r="B18" s="8">
        <v>0</v>
      </c>
      <c r="C18" s="8">
        <v>0</v>
      </c>
      <c r="D18" s="8">
        <v>0</v>
      </c>
      <c r="E18" s="8">
        <v>0</v>
      </c>
    </row>
    <row r="19" spans="1:5" x14ac:dyDescent="0.25">
      <c r="A19" s="77" t="s">
        <v>435</v>
      </c>
      <c r="B19" s="8">
        <v>0</v>
      </c>
      <c r="C19" s="8">
        <v>0</v>
      </c>
      <c r="D19" s="8">
        <v>0</v>
      </c>
      <c r="E19" s="8">
        <v>0</v>
      </c>
    </row>
    <row r="20" spans="1:5" x14ac:dyDescent="0.25">
      <c r="A20" s="77" t="s">
        <v>436</v>
      </c>
      <c r="B20" s="8">
        <v>0</v>
      </c>
      <c r="C20" s="8">
        <v>0</v>
      </c>
      <c r="D20" s="8">
        <v>0</v>
      </c>
      <c r="E20" s="8">
        <v>0</v>
      </c>
    </row>
    <row r="21" spans="1:5" x14ac:dyDescent="0.25">
      <c r="A21" s="77" t="s">
        <v>437</v>
      </c>
      <c r="B21" s="8">
        <v>0</v>
      </c>
      <c r="C21" s="8">
        <v>0</v>
      </c>
      <c r="D21" s="8">
        <v>0</v>
      </c>
      <c r="E21" s="8">
        <v>0</v>
      </c>
    </row>
    <row r="22" spans="1:5" x14ac:dyDescent="0.25">
      <c r="A22" s="77" t="s">
        <v>440</v>
      </c>
      <c r="B22" s="8">
        <f>SUM(B13:B21)</f>
        <v>27026886</v>
      </c>
      <c r="C22" s="8">
        <f>SUM(C13:C21)</f>
        <v>0</v>
      </c>
      <c r="D22" s="8">
        <f>SUM(D13:D21)</f>
        <v>0</v>
      </c>
      <c r="E22" s="8">
        <f>SUM(E13:E21)</f>
        <v>27026886</v>
      </c>
    </row>
    <row r="23" spans="1:5" x14ac:dyDescent="0.25">
      <c r="A23" s="120"/>
      <c r="B23" s="120"/>
      <c r="C23" s="120"/>
      <c r="D23" s="120"/>
      <c r="E23" s="120"/>
    </row>
    <row r="24" spans="1:5" ht="15.75" x14ac:dyDescent="0.25">
      <c r="A24" s="253" t="s">
        <v>354</v>
      </c>
      <c r="B24" s="253"/>
      <c r="C24" s="253"/>
      <c r="D24" s="253"/>
      <c r="E24" s="253"/>
    </row>
    <row r="25" spans="1:5" ht="15.75" x14ac:dyDescent="0.25">
      <c r="A25" s="254" t="s">
        <v>355</v>
      </c>
      <c r="B25" s="254"/>
      <c r="C25" s="254"/>
      <c r="D25" s="254"/>
      <c r="E25" s="254"/>
    </row>
    <row r="26" spans="1:5" ht="15.75" x14ac:dyDescent="0.25">
      <c r="A26" s="200"/>
      <c r="B26" s="200"/>
      <c r="C26" s="200"/>
      <c r="D26" s="200"/>
      <c r="E26" s="200"/>
    </row>
    <row r="29" spans="1:5" x14ac:dyDescent="0.25">
      <c r="A29" s="250" t="s">
        <v>356</v>
      </c>
      <c r="B29" s="250"/>
      <c r="C29" s="250" t="s">
        <v>410</v>
      </c>
      <c r="D29" s="250"/>
      <c r="E29" s="250"/>
    </row>
    <row r="30" spans="1:5" x14ac:dyDescent="0.25">
      <c r="A30" s="115"/>
      <c r="B30" s="115"/>
      <c r="C30" s="115"/>
      <c r="D30" s="115"/>
      <c r="E30" s="115"/>
    </row>
    <row r="33" spans="1:5" x14ac:dyDescent="0.25">
      <c r="A33" s="250" t="s">
        <v>412</v>
      </c>
      <c r="B33" s="250"/>
      <c r="C33" s="250" t="s">
        <v>413</v>
      </c>
      <c r="D33" s="250"/>
      <c r="E33" s="250"/>
    </row>
    <row r="34" spans="1:5" x14ac:dyDescent="0.25">
      <c r="A34" s="115"/>
      <c r="B34" s="115"/>
      <c r="C34" s="115"/>
      <c r="D34" s="115"/>
      <c r="E34" s="115"/>
    </row>
    <row r="36" spans="1:5" x14ac:dyDescent="0.25">
      <c r="B36" s="62"/>
      <c r="C36" s="62"/>
      <c r="D36" s="62"/>
    </row>
    <row r="37" spans="1:5" x14ac:dyDescent="0.25">
      <c r="A37" s="250" t="s">
        <v>414</v>
      </c>
      <c r="B37" s="250"/>
      <c r="C37" s="58"/>
      <c r="D37" s="58"/>
    </row>
    <row r="38" spans="1:5" x14ac:dyDescent="0.25">
      <c r="A38" s="115"/>
      <c r="B38" s="115"/>
      <c r="C38" s="58"/>
      <c r="D38" s="58"/>
    </row>
    <row r="39" spans="1:5" x14ac:dyDescent="0.25">
      <c r="A39" s="115"/>
      <c r="B39" s="115"/>
      <c r="C39" s="58"/>
      <c r="D39" s="58"/>
    </row>
    <row r="40" spans="1:5" x14ac:dyDescent="0.25">
      <c r="A40" s="115"/>
      <c r="B40" s="115"/>
      <c r="C40" s="58"/>
      <c r="D40" s="58"/>
    </row>
    <row r="41" spans="1:5" x14ac:dyDescent="0.25">
      <c r="A41" s="115"/>
      <c r="B41" s="115"/>
      <c r="C41" s="58"/>
      <c r="D41" s="58"/>
    </row>
    <row r="42" spans="1:5" x14ac:dyDescent="0.25">
      <c r="A42" s="115"/>
      <c r="B42" s="115"/>
      <c r="C42" s="58"/>
      <c r="D42" s="58"/>
    </row>
    <row r="43" spans="1:5" x14ac:dyDescent="0.25">
      <c r="A43" s="115"/>
      <c r="B43" s="115"/>
      <c r="C43" s="58"/>
      <c r="D43" s="58"/>
    </row>
    <row r="44" spans="1:5" x14ac:dyDescent="0.25">
      <c r="A44" s="115"/>
      <c r="B44" s="115"/>
      <c r="C44" s="58"/>
      <c r="D44" s="58"/>
    </row>
    <row r="45" spans="1:5" x14ac:dyDescent="0.25">
      <c r="A45" s="115"/>
      <c r="B45" s="115"/>
      <c r="C45" s="58"/>
      <c r="D45" s="58"/>
    </row>
    <row r="46" spans="1:5" x14ac:dyDescent="0.25">
      <c r="A46" s="115"/>
      <c r="B46" s="115"/>
      <c r="C46" s="58"/>
      <c r="D46" s="58"/>
    </row>
    <row r="47" spans="1:5" x14ac:dyDescent="0.25">
      <c r="A47" s="115"/>
      <c r="B47" s="115"/>
      <c r="C47" s="58"/>
      <c r="D47" s="58"/>
    </row>
    <row r="48" spans="1:5" x14ac:dyDescent="0.25">
      <c r="A48" s="115"/>
      <c r="B48" s="115"/>
      <c r="C48" s="58"/>
      <c r="D48" s="58"/>
    </row>
    <row r="49" spans="1:5" x14ac:dyDescent="0.25">
      <c r="A49" s="115"/>
      <c r="B49" s="115"/>
      <c r="C49" s="58"/>
      <c r="D49" s="58"/>
    </row>
    <row r="50" spans="1:5" x14ac:dyDescent="0.25">
      <c r="A50" s="13" t="s">
        <v>305</v>
      </c>
    </row>
    <row r="51" spans="1:5" x14ac:dyDescent="0.25">
      <c r="A51" s="13"/>
    </row>
    <row r="52" spans="1:5" x14ac:dyDescent="0.25">
      <c r="A52" s="20" t="s">
        <v>441</v>
      </c>
    </row>
    <row r="53" spans="1:5" x14ac:dyDescent="0.25">
      <c r="A53" s="20" t="s">
        <v>442</v>
      </c>
    </row>
    <row r="54" spans="1:5" x14ac:dyDescent="0.25">
      <c r="A54" s="13"/>
    </row>
    <row r="55" spans="1:5" x14ac:dyDescent="0.25">
      <c r="A55" s="20" t="s">
        <v>409</v>
      </c>
      <c r="B55" s="20"/>
      <c r="C55" s="20"/>
      <c r="D55" s="20"/>
      <c r="E55" s="20"/>
    </row>
    <row r="57" spans="1:5" x14ac:dyDescent="0.25">
      <c r="A57" s="262" t="s">
        <v>497</v>
      </c>
      <c r="B57" s="262"/>
      <c r="C57" s="262"/>
      <c r="D57" s="262"/>
      <c r="E57" s="262"/>
    </row>
    <row r="58" spans="1:5" x14ac:dyDescent="0.25">
      <c r="A58" s="236" t="s">
        <v>498</v>
      </c>
      <c r="B58" s="237"/>
      <c r="C58" s="237"/>
      <c r="D58" s="237"/>
      <c r="E58" s="238"/>
    </row>
    <row r="59" spans="1:5" x14ac:dyDescent="0.25">
      <c r="A59" s="236" t="s">
        <v>305</v>
      </c>
      <c r="B59" s="237"/>
      <c r="C59" s="237"/>
      <c r="D59" s="237"/>
      <c r="E59" s="238"/>
    </row>
    <row r="60" spans="1:5" ht="15.75" x14ac:dyDescent="0.25">
      <c r="A60" s="123" t="s">
        <v>86</v>
      </c>
      <c r="B60" s="123" t="s">
        <v>306</v>
      </c>
      <c r="C60" s="123" t="s">
        <v>303</v>
      </c>
      <c r="D60" s="123" t="s">
        <v>304</v>
      </c>
      <c r="E60" s="123" t="s">
        <v>307</v>
      </c>
    </row>
    <row r="61" spans="1:5" ht="15.75" x14ac:dyDescent="0.25">
      <c r="A61" s="121" t="s">
        <v>308</v>
      </c>
      <c r="B61" s="214">
        <v>0</v>
      </c>
      <c r="C61" s="214">
        <v>239260725.09</v>
      </c>
      <c r="D61" s="214">
        <v>239260725.09</v>
      </c>
      <c r="E61" s="214">
        <v>0</v>
      </c>
    </row>
    <row r="62" spans="1:5" x14ac:dyDescent="0.25">
      <c r="A62" s="114" t="s">
        <v>309</v>
      </c>
      <c r="B62" s="215">
        <v>0</v>
      </c>
      <c r="C62" s="215">
        <v>109163913.65000001</v>
      </c>
      <c r="D62" s="215">
        <v>0</v>
      </c>
      <c r="E62" s="215">
        <f>C62-D62</f>
        <v>109163913.65000001</v>
      </c>
    </row>
    <row r="63" spans="1:5" ht="30" x14ac:dyDescent="0.25">
      <c r="A63" s="114" t="s">
        <v>310</v>
      </c>
      <c r="B63" s="215">
        <v>0</v>
      </c>
      <c r="C63" s="215">
        <v>65048405.719999999</v>
      </c>
      <c r="D63" s="215">
        <v>109163913.65000001</v>
      </c>
      <c r="E63" s="215">
        <f>D63-C63</f>
        <v>44115507.930000007</v>
      </c>
    </row>
    <row r="64" spans="1:5" ht="30" x14ac:dyDescent="0.25">
      <c r="A64" s="53" t="s">
        <v>311</v>
      </c>
      <c r="B64" s="215">
        <v>0</v>
      </c>
      <c r="C64" s="215">
        <v>65048405.719999999</v>
      </c>
      <c r="D64" s="215">
        <v>65048405.719999999</v>
      </c>
      <c r="E64" s="215">
        <f t="shared" ref="E64:E74" si="0">C64-D64</f>
        <v>0</v>
      </c>
    </row>
    <row r="65" spans="1:7" ht="30" x14ac:dyDescent="0.25">
      <c r="A65" s="53" t="s">
        <v>312</v>
      </c>
      <c r="B65" s="215">
        <v>0</v>
      </c>
      <c r="C65" s="215">
        <v>49789584.979999997</v>
      </c>
      <c r="D65" s="215">
        <v>49789584.979999997</v>
      </c>
      <c r="E65" s="215">
        <f t="shared" si="0"/>
        <v>0</v>
      </c>
    </row>
    <row r="66" spans="1:7" x14ac:dyDescent="0.25">
      <c r="A66" s="53" t="s">
        <v>313</v>
      </c>
      <c r="B66" s="215">
        <v>0</v>
      </c>
      <c r="C66" s="215">
        <v>0</v>
      </c>
      <c r="D66" s="215">
        <v>65048405.719999999</v>
      </c>
      <c r="E66" s="215">
        <f>D66</f>
        <v>65048405.719999999</v>
      </c>
    </row>
    <row r="67" spans="1:7" ht="31.5" x14ac:dyDescent="0.25">
      <c r="A67" s="122" t="s">
        <v>314</v>
      </c>
      <c r="B67" s="43">
        <v>0</v>
      </c>
      <c r="C67" s="43">
        <v>506589928.18000001</v>
      </c>
      <c r="D67" s="43">
        <v>506589928.18000001</v>
      </c>
      <c r="E67" s="216">
        <f t="shared" si="0"/>
        <v>0</v>
      </c>
    </row>
    <row r="68" spans="1:7" ht="30" x14ac:dyDescent="0.25">
      <c r="A68" s="47" t="s">
        <v>315</v>
      </c>
      <c r="B68" s="215">
        <v>0</v>
      </c>
      <c r="C68" s="215">
        <v>0</v>
      </c>
      <c r="D68" s="215">
        <v>109163913.25</v>
      </c>
      <c r="E68" s="215">
        <f>D68</f>
        <v>109163913.25</v>
      </c>
      <c r="G68" s="104"/>
    </row>
    <row r="69" spans="1:7" ht="30" x14ac:dyDescent="0.25">
      <c r="A69" s="47" t="s">
        <v>316</v>
      </c>
      <c r="B69" s="215">
        <v>0</v>
      </c>
      <c r="C69" s="215">
        <v>176404960.47</v>
      </c>
      <c r="D69" s="215">
        <v>138894288.56</v>
      </c>
      <c r="E69" s="215">
        <f>C69-D69</f>
        <v>37510671.909999996</v>
      </c>
    </row>
    <row r="70" spans="1:7" ht="45" x14ac:dyDescent="0.25">
      <c r="A70" s="47" t="s">
        <v>317</v>
      </c>
      <c r="B70" s="215">
        <v>0</v>
      </c>
      <c r="C70" s="215">
        <v>48129101.75</v>
      </c>
      <c r="D70" s="215">
        <v>67241047.219999999</v>
      </c>
      <c r="E70" s="215">
        <f>D70-C70</f>
        <v>19111945.469999999</v>
      </c>
    </row>
    <row r="71" spans="1:7" ht="30" x14ac:dyDescent="0.25">
      <c r="A71" s="47" t="s">
        <v>318</v>
      </c>
      <c r="B71" s="215">
        <v>0</v>
      </c>
      <c r="C71" s="215">
        <v>90765186.810000002</v>
      </c>
      <c r="D71" s="215">
        <v>64241445.770000003</v>
      </c>
      <c r="E71" s="215">
        <f t="shared" si="0"/>
        <v>26523741.039999999</v>
      </c>
    </row>
    <row r="72" spans="1:7" ht="30" x14ac:dyDescent="0.25">
      <c r="A72" s="47" t="s">
        <v>319</v>
      </c>
      <c r="B72" s="215">
        <v>0</v>
      </c>
      <c r="C72" s="215">
        <v>64241445.770000003</v>
      </c>
      <c r="D72" s="215">
        <v>64241445.770000003</v>
      </c>
      <c r="E72" s="215">
        <f t="shared" si="0"/>
        <v>0</v>
      </c>
    </row>
    <row r="73" spans="1:7" ht="30" x14ac:dyDescent="0.25">
      <c r="A73" s="47" t="s">
        <v>320</v>
      </c>
      <c r="B73" s="215">
        <v>0</v>
      </c>
      <c r="C73" s="215">
        <v>64241445.770000003</v>
      </c>
      <c r="D73" s="215">
        <v>62807787.609999999</v>
      </c>
      <c r="E73" s="215">
        <f t="shared" si="0"/>
        <v>1433658.1600000039</v>
      </c>
    </row>
    <row r="74" spans="1:7" ht="30" x14ac:dyDescent="0.25">
      <c r="A74" s="47" t="s">
        <v>321</v>
      </c>
      <c r="B74" s="215">
        <v>0</v>
      </c>
      <c r="C74" s="215">
        <v>62807787.609999999</v>
      </c>
      <c r="D74" s="215">
        <v>62807787.609999999</v>
      </c>
      <c r="E74" s="215">
        <f t="shared" si="0"/>
        <v>0</v>
      </c>
    </row>
    <row r="75" spans="1:7" x14ac:dyDescent="0.25">
      <c r="B75" s="104"/>
      <c r="C75" s="104"/>
    </row>
    <row r="77" spans="1:7" ht="15.75" x14ac:dyDescent="0.25">
      <c r="A77" s="253" t="s">
        <v>354</v>
      </c>
      <c r="B77" s="253"/>
      <c r="C77" s="253"/>
      <c r="D77" s="253"/>
      <c r="E77" s="253"/>
    </row>
    <row r="78" spans="1:7" ht="15.75" x14ac:dyDescent="0.25">
      <c r="A78" s="254" t="s">
        <v>355</v>
      </c>
      <c r="B78" s="254"/>
      <c r="C78" s="254"/>
      <c r="D78" s="254"/>
      <c r="E78" s="254"/>
    </row>
    <row r="79" spans="1:7" ht="21" customHeight="1" x14ac:dyDescent="0.25"/>
    <row r="81" spans="1:5" x14ac:dyDescent="0.25">
      <c r="A81" s="250" t="s">
        <v>356</v>
      </c>
      <c r="B81" s="250"/>
      <c r="C81" s="250" t="s">
        <v>410</v>
      </c>
      <c r="D81" s="250"/>
      <c r="E81" s="250"/>
    </row>
    <row r="82" spans="1:5" ht="21" customHeight="1" x14ac:dyDescent="0.25"/>
    <row r="84" spans="1:5" x14ac:dyDescent="0.25">
      <c r="A84" s="250" t="s">
        <v>412</v>
      </c>
      <c r="B84" s="250"/>
      <c r="C84" s="250" t="s">
        <v>413</v>
      </c>
      <c r="D84" s="250"/>
      <c r="E84" s="250"/>
    </row>
    <row r="85" spans="1:5" ht="23.25" customHeight="1" x14ac:dyDescent="0.25"/>
    <row r="86" spans="1:5" x14ac:dyDescent="0.25">
      <c r="B86" s="62"/>
      <c r="C86" s="62"/>
      <c r="D86" s="62"/>
    </row>
    <row r="87" spans="1:5" x14ac:dyDescent="0.25">
      <c r="A87" s="250" t="s">
        <v>414</v>
      </c>
      <c r="B87" s="250"/>
      <c r="C87" s="58"/>
      <c r="D87" s="58"/>
    </row>
  </sheetData>
  <mergeCells count="23">
    <mergeCell ref="A3:E3"/>
    <mergeCell ref="A1:E1"/>
    <mergeCell ref="A2:E2"/>
    <mergeCell ref="A9:E9"/>
    <mergeCell ref="A24:E24"/>
    <mergeCell ref="A10:E10"/>
    <mergeCell ref="A11:E11"/>
    <mergeCell ref="A25:E25"/>
    <mergeCell ref="A29:B29"/>
    <mergeCell ref="C29:E29"/>
    <mergeCell ref="A84:B84"/>
    <mergeCell ref="A87:B87"/>
    <mergeCell ref="C84:E84"/>
    <mergeCell ref="A33:B33"/>
    <mergeCell ref="C33:E33"/>
    <mergeCell ref="A37:B37"/>
    <mergeCell ref="A57:E57"/>
    <mergeCell ref="A77:E77"/>
    <mergeCell ref="A78:E78"/>
    <mergeCell ref="A81:B81"/>
    <mergeCell ref="C81:E81"/>
    <mergeCell ref="A59:E59"/>
    <mergeCell ref="A58:E58"/>
  </mergeCells>
  <pageMargins left="0.7" right="0.7" top="0.75" bottom="0.75" header="0.3" footer="0.3"/>
  <pageSetup scale="9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24"/>
  <sheetViews>
    <sheetView workbookViewId="0">
      <selection activeCell="E13" sqref="E13"/>
    </sheetView>
  </sheetViews>
  <sheetFormatPr baseColWidth="10" defaultRowHeight="15" x14ac:dyDescent="0.25"/>
  <cols>
    <col min="1" max="1" width="7.5703125" customWidth="1"/>
    <col min="2" max="2" width="36.140625" customWidth="1"/>
    <col min="3" max="4" width="34.28515625" customWidth="1"/>
  </cols>
  <sheetData>
    <row r="7" spans="2:3" x14ac:dyDescent="0.25">
      <c r="B7" s="68" t="s">
        <v>16</v>
      </c>
      <c r="C7" s="68">
        <v>2016</v>
      </c>
    </row>
    <row r="8" spans="2:3" x14ac:dyDescent="0.25">
      <c r="B8" s="18" t="s">
        <v>119</v>
      </c>
      <c r="C8" s="41">
        <f>C9+C10+C11</f>
        <v>1821684.38</v>
      </c>
    </row>
    <row r="9" spans="2:3" x14ac:dyDescent="0.25">
      <c r="B9" s="1" t="s">
        <v>120</v>
      </c>
      <c r="C9" s="8">
        <v>1606213.52</v>
      </c>
    </row>
    <row r="10" spans="2:3" x14ac:dyDescent="0.25">
      <c r="B10" s="1" t="s">
        <v>121</v>
      </c>
      <c r="C10" s="8">
        <v>122308.64</v>
      </c>
    </row>
    <row r="11" spans="2:3" x14ac:dyDescent="0.25">
      <c r="B11" s="1" t="s">
        <v>122</v>
      </c>
      <c r="C11" s="8">
        <v>93162.22</v>
      </c>
    </row>
    <row r="12" spans="2:3" x14ac:dyDescent="0.25">
      <c r="B12" s="18" t="s">
        <v>123</v>
      </c>
      <c r="C12" s="43">
        <f>SUM(C13:C15)</f>
        <v>2766306.71</v>
      </c>
    </row>
    <row r="13" spans="2:3" x14ac:dyDescent="0.25">
      <c r="B13" s="1" t="s">
        <v>124</v>
      </c>
      <c r="C13" s="8">
        <v>2738215.93</v>
      </c>
    </row>
    <row r="14" spans="2:3" x14ac:dyDescent="0.25">
      <c r="B14" s="1" t="s">
        <v>125</v>
      </c>
      <c r="C14" s="8">
        <v>575.28</v>
      </c>
    </row>
    <row r="15" spans="2:3" x14ac:dyDescent="0.25">
      <c r="B15" s="1" t="s">
        <v>126</v>
      </c>
      <c r="C15" s="8">
        <v>27515.5</v>
      </c>
    </row>
    <row r="16" spans="2:3" x14ac:dyDescent="0.25">
      <c r="B16" s="44" t="s">
        <v>127</v>
      </c>
      <c r="C16" s="45">
        <f>SUM(C17:C18)</f>
        <v>2593.52</v>
      </c>
    </row>
    <row r="17" spans="2:5" x14ac:dyDescent="0.25">
      <c r="B17" s="1" t="s">
        <v>128</v>
      </c>
      <c r="C17" s="8">
        <v>0</v>
      </c>
    </row>
    <row r="18" spans="2:5" x14ac:dyDescent="0.25">
      <c r="B18" s="1" t="s">
        <v>129</v>
      </c>
      <c r="C18" s="8">
        <v>2593.52</v>
      </c>
    </row>
    <row r="19" spans="2:5" x14ac:dyDescent="0.25">
      <c r="B19" s="18" t="s">
        <v>130</v>
      </c>
      <c r="C19" s="43">
        <f>SUM(C20)</f>
        <v>131762.5</v>
      </c>
    </row>
    <row r="20" spans="2:5" x14ac:dyDescent="0.25">
      <c r="B20" s="1" t="s">
        <v>131</v>
      </c>
      <c r="C20" s="8">
        <v>131762.5</v>
      </c>
    </row>
    <row r="21" spans="2:5" x14ac:dyDescent="0.25">
      <c r="B21" s="18" t="s">
        <v>132</v>
      </c>
      <c r="C21" s="76">
        <f>SUM(C22:C23)</f>
        <v>20615579.899999999</v>
      </c>
      <c r="E21" s="57"/>
    </row>
    <row r="22" spans="2:5" x14ac:dyDescent="0.25">
      <c r="B22" s="1" t="s">
        <v>133</v>
      </c>
      <c r="C22" s="8">
        <v>20315579.899999999</v>
      </c>
    </row>
    <row r="23" spans="2:5" x14ac:dyDescent="0.25">
      <c r="B23" s="40" t="s">
        <v>134</v>
      </c>
      <c r="C23" s="8">
        <v>300000</v>
      </c>
    </row>
    <row r="24" spans="2:5" x14ac:dyDescent="0.25">
      <c r="B24" s="68" t="s">
        <v>39</v>
      </c>
      <c r="C24" s="26">
        <f>SUM(C21+C19+C16+C12+C8)</f>
        <v>25337927.009999998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6"/>
  <sheetViews>
    <sheetView workbookViewId="0">
      <selection activeCell="I9" sqref="I9"/>
    </sheetView>
  </sheetViews>
  <sheetFormatPr baseColWidth="10" defaultRowHeight="15" x14ac:dyDescent="0.25"/>
  <cols>
    <col min="1" max="1" width="5.140625" customWidth="1"/>
    <col min="3" max="3" width="17.28515625" customWidth="1"/>
    <col min="4" max="4" width="19.28515625" customWidth="1"/>
    <col min="5" max="5" width="22.28515625" customWidth="1"/>
  </cols>
  <sheetData>
    <row r="5" spans="2:5" x14ac:dyDescent="0.25">
      <c r="B5" s="17" t="s">
        <v>230</v>
      </c>
      <c r="C5" s="69" t="s">
        <v>323</v>
      </c>
      <c r="D5" s="69" t="s">
        <v>324</v>
      </c>
      <c r="E5" s="69" t="s">
        <v>325</v>
      </c>
    </row>
    <row r="6" spans="2:5" x14ac:dyDescent="0.25">
      <c r="B6" s="1" t="s">
        <v>322</v>
      </c>
      <c r="C6" s="8">
        <v>30308487.690000001</v>
      </c>
      <c r="D6" s="8">
        <v>26894730.84</v>
      </c>
      <c r="E6" s="8">
        <v>3413756.85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ESF01</vt:lpstr>
      <vt:lpstr>ESF02</vt:lpstr>
      <vt:lpstr>EA01</vt:lpstr>
      <vt:lpstr>EVHP01</vt:lpstr>
      <vt:lpstr>EFE 01</vt:lpstr>
      <vt:lpstr>II notas de memoria </vt:lpstr>
      <vt:lpstr>notas adm punto 10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2017-07-20T20:05:11Z</cp:lastPrinted>
  <dcterms:created xsi:type="dcterms:W3CDTF">2015-10-23T20:47:47Z</dcterms:created>
  <dcterms:modified xsi:type="dcterms:W3CDTF">2017-07-20T21:46:17Z</dcterms:modified>
</cp:coreProperties>
</file>