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60" yWindow="1455" windowWidth="11715" windowHeight="8100"/>
  </bookViews>
  <sheets>
    <sheet name="ECSF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49" i="1" l="1"/>
  <c r="J49" i="1" s="1"/>
  <c r="I48" i="1"/>
  <c r="J48" i="1" s="1"/>
  <c r="J46" i="1" s="1"/>
  <c r="I46" i="1"/>
  <c r="I43" i="1"/>
  <c r="J43" i="1" s="1"/>
  <c r="I42" i="1"/>
  <c r="I38" i="1" s="1"/>
  <c r="I36" i="1"/>
  <c r="J36" i="1" s="1"/>
  <c r="I35" i="1"/>
  <c r="J35" i="1" s="1"/>
  <c r="I32" i="1"/>
  <c r="D30" i="1"/>
  <c r="E30" i="1" s="1"/>
  <c r="D29" i="1"/>
  <c r="E29" i="1" s="1"/>
  <c r="I28" i="1"/>
  <c r="J28" i="1" s="1"/>
  <c r="D28" i="1"/>
  <c r="I27" i="1"/>
  <c r="J27" i="1" s="1"/>
  <c r="I26" i="1"/>
  <c r="J26" i="1" s="1"/>
  <c r="D26" i="1"/>
  <c r="E26" i="1" s="1"/>
  <c r="I25" i="1"/>
  <c r="J25" i="1" s="1"/>
  <c r="D25" i="1"/>
  <c r="I24" i="1"/>
  <c r="J24" i="1" s="1"/>
  <c r="I23" i="1"/>
  <c r="J23" i="1" s="1"/>
  <c r="D23" i="1"/>
  <c r="E23" i="1" s="1"/>
  <c r="E20" i="1" s="1"/>
  <c r="I21" i="1"/>
  <c r="J19" i="1"/>
  <c r="I19" i="1"/>
  <c r="J18" i="1"/>
  <c r="I18" i="1"/>
  <c r="E18" i="1"/>
  <c r="D18" i="1"/>
  <c r="J17" i="1"/>
  <c r="I17" i="1"/>
  <c r="E17" i="1"/>
  <c r="D17" i="1"/>
  <c r="J16" i="1"/>
  <c r="I16" i="1"/>
  <c r="E16" i="1"/>
  <c r="D16" i="1"/>
  <c r="J15" i="1"/>
  <c r="I15" i="1"/>
  <c r="E15" i="1"/>
  <c r="D15" i="1"/>
  <c r="J14" i="1"/>
  <c r="I14" i="1"/>
  <c r="J13" i="1"/>
  <c r="I13" i="1"/>
  <c r="D13" i="1"/>
  <c r="D10" i="1" s="1"/>
  <c r="J12" i="1"/>
  <c r="J10" i="1"/>
  <c r="I10" i="1"/>
  <c r="E10" i="1"/>
  <c r="E8" i="1" s="1"/>
  <c r="J8" i="1"/>
  <c r="J21" i="1" l="1"/>
  <c r="J32" i="1"/>
  <c r="J30" i="1" s="1"/>
</calcChain>
</file>

<file path=xl/sharedStrings.xml><?xml version="1.0" encoding="utf-8"?>
<sst xmlns="http://schemas.openxmlformats.org/spreadsheetml/2006/main" count="61" uniqueCount="58">
  <si>
    <t>MUNICIPIO DE GENERAL CEPEDA, COAHUILA</t>
  </si>
  <si>
    <t>Estado de Cambios en la Situación Financiera</t>
  </si>
  <si>
    <t>Del 1 de abril al 30 de junio del 2016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</si>
  <si>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</si>
  <si>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</si>
  <si>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</si>
  <si>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</si>
  <si>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</si>
  <si>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</si>
  <si>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</si>
  <si>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</si>
  <si>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</si>
  <si>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</si>
  <si>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</si>
  <si>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</si>
  <si>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</si>
  <si>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</si>
  <si>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</si>
  <si>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</si>
  <si>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</si>
  <si>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</si>
  <si>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</si>
  <si>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</si>
  <si>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</si>
  <si>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</si>
  <si>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</si>
  <si>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</si>
  <si>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</si>
  <si>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</si>
  <si>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</si>
  <si>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</si>
  <si>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</si>
  <si>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</si>
  <si>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</si>
  <si>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</si>
  <si>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</si>
  <si>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</si>
  <si>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</si>
  <si>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</si>
  <si>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</si>
  <si>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</si>
  <si>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</si>
  <si>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</si>
  <si>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</si>
  <si>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</si>
  <si>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</si>
  <si>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</si>
  <si>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</si>
  <si>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</si>
  <si>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</si>
  <si>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</si>
  <si>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</si>
  <si>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</si>
  <si>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</si>
  <si>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</si>
  <si>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</si>
  <si>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Nota de Gestión Administrativa 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</si>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</sst>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General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</font>
    <font>
      <sz val="9"/>
      <name val="Soberana Sans"/>
      <family val="3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/>
    <xf numFmtId="43" fontId="14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2" fillId="2" borderId="1" xfId="0" applyFont="1" applyFill="1" applyBorder="1" applyAlignment="1"/>
    <xf numFmtId="0" fontId="2" fillId="2" borderId="2" xfId="0" applyFont="1" applyFill="1" applyBorder="1"/>
    <xf numFmtId="0" fontId="4" fillId="2" borderId="2" xfId="2" applyFont="1" applyFill="1" applyBorder="1" applyAlignment="1">
      <alignment horizontal="center"/>
    </xf>
    <xf numFmtId="0" fontId="5" fillId="2" borderId="2" xfId="2" applyFont="1" applyFill="1" applyBorder="1" applyAlignment="1"/>
    <xf numFmtId="0" fontId="5" fillId="2" borderId="3" xfId="2" applyFont="1" applyFill="1" applyBorder="1" applyAlignment="1"/>
    <xf numFmtId="0" fontId="2" fillId="3" borderId="0" xfId="0" applyFont="1" applyFill="1"/>
    <xf numFmtId="0" fontId="5" fillId="2" borderId="4" xfId="2" applyFont="1" applyFill="1" applyBorder="1" applyAlignment="1">
      <alignment horizontal="center"/>
    </xf>
    <xf numFmtId="0" fontId="2" fillId="2" borderId="0" xfId="0" applyFont="1" applyFill="1" applyBorder="1"/>
    <xf numFmtId="0" fontId="4" fillId="2" borderId="0" xfId="2" applyFont="1" applyFill="1" applyBorder="1" applyAlignment="1">
      <alignment horizontal="center"/>
    </xf>
    <xf numFmtId="0" fontId="6" fillId="2" borderId="0" xfId="0" applyFont="1" applyFill="1" applyBorder="1" applyAlignment="1"/>
    <xf numFmtId="0" fontId="6" fillId="2" borderId="5" xfId="0" applyFont="1" applyFill="1" applyBorder="1" applyAlignment="1"/>
    <xf numFmtId="0" fontId="5" fillId="2" borderId="6" xfId="2" applyFont="1" applyFill="1" applyBorder="1" applyAlignment="1">
      <alignment horizontal="center"/>
    </xf>
    <xf numFmtId="0" fontId="2" fillId="2" borderId="7" xfId="0" applyFont="1" applyFill="1" applyBorder="1"/>
    <xf numFmtId="0" fontId="4" fillId="2" borderId="7" xfId="2" applyFont="1" applyFill="1" applyBorder="1" applyAlignment="1">
      <alignment horizontal="center"/>
    </xf>
    <xf numFmtId="0" fontId="6" fillId="2" borderId="7" xfId="0" applyFont="1" applyFill="1" applyBorder="1" applyAlignment="1"/>
    <xf numFmtId="0" fontId="6" fillId="2" borderId="8" xfId="0" applyFont="1" applyFill="1" applyBorder="1" applyAlignment="1"/>
    <xf numFmtId="0" fontId="5" fillId="3" borderId="0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Continuous"/>
    </xf>
    <xf numFmtId="0" fontId="6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7" fillId="4" borderId="9" xfId="0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/>
    </xf>
    <xf numFmtId="0" fontId="2" fillId="3" borderId="12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9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13" xfId="0" applyFont="1" applyFill="1" applyBorder="1"/>
    <xf numFmtId="0" fontId="2" fillId="3" borderId="12" xfId="0" applyFont="1" applyFill="1" applyBorder="1" applyAlignment="1">
      <alignment vertical="top"/>
    </xf>
    <xf numFmtId="0" fontId="5" fillId="3" borderId="0" xfId="2" applyFont="1" applyFill="1" applyBorder="1" applyAlignment="1">
      <alignment vertical="top"/>
    </xf>
    <xf numFmtId="0" fontId="10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9" fillId="3" borderId="12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4" fontId="5" fillId="3" borderId="0" xfId="0" applyNumberFormat="1" applyFont="1" applyFill="1" applyBorder="1" applyAlignment="1" applyProtection="1">
      <alignment horizontal="right" vertical="top"/>
    </xf>
    <xf numFmtId="0" fontId="5" fillId="3" borderId="12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/>
    </xf>
    <xf numFmtId="3" fontId="9" fillId="3" borderId="0" xfId="0" applyNumberFormat="1" applyFont="1" applyFill="1" applyBorder="1" applyAlignment="1" applyProtection="1">
      <alignment horizontal="right" vertical="top"/>
    </xf>
    <xf numFmtId="4" fontId="9" fillId="3" borderId="0" xfId="0" applyNumberFormat="1" applyFont="1" applyFill="1" applyBorder="1" applyAlignment="1" applyProtection="1">
      <alignment horizontal="right" vertical="top"/>
    </xf>
    <xf numFmtId="0" fontId="9" fillId="3" borderId="0" xfId="0" applyFont="1" applyFill="1" applyBorder="1" applyAlignment="1">
      <alignment horizontal="left" vertical="top" wrapText="1"/>
    </xf>
    <xf numFmtId="4" fontId="9" fillId="3" borderId="0" xfId="1" applyNumberFormat="1" applyFont="1" applyFill="1" applyBorder="1" applyAlignment="1" applyProtection="1">
      <alignment horizontal="right" vertical="top" wrapText="1"/>
    </xf>
    <xf numFmtId="0" fontId="9" fillId="3" borderId="0" xfId="0" applyFont="1" applyFill="1" applyBorder="1" applyAlignment="1">
      <alignment horizontal="justify" vertical="top" wrapText="1"/>
    </xf>
    <xf numFmtId="0" fontId="11" fillId="3" borderId="0" xfId="0" applyFont="1" applyFill="1" applyBorder="1" applyAlignment="1">
      <alignment horizontal="left" vertical="top" wrapText="1"/>
    </xf>
    <xf numFmtId="4" fontId="10" fillId="3" borderId="0" xfId="2" applyNumberFormat="1" applyFont="1" applyFill="1" applyBorder="1" applyAlignment="1" applyProtection="1">
      <alignment horizontal="center"/>
    </xf>
    <xf numFmtId="0" fontId="10" fillId="3" borderId="0" xfId="2" applyFont="1" applyFill="1" applyBorder="1" applyAlignment="1" applyProtection="1">
      <alignment horizontal="center"/>
    </xf>
    <xf numFmtId="0" fontId="9" fillId="3" borderId="14" xfId="0" applyFont="1" applyFill="1" applyBorder="1" applyAlignment="1">
      <alignment horizontal="left" vertical="top"/>
    </xf>
    <xf numFmtId="0" fontId="2" fillId="3" borderId="15" xfId="0" applyFont="1" applyFill="1" applyBorder="1"/>
    <xf numFmtId="0" fontId="2" fillId="3" borderId="15" xfId="0" applyFont="1" applyFill="1" applyBorder="1" applyAlignment="1">
      <alignment vertical="top"/>
    </xf>
    <xf numFmtId="0" fontId="9" fillId="3" borderId="15" xfId="0" applyFont="1" applyFill="1" applyBorder="1" applyAlignment="1">
      <alignment horizontal="left" vertical="top" wrapText="1"/>
    </xf>
    <xf numFmtId="4" fontId="9" fillId="3" borderId="15" xfId="1" applyNumberFormat="1" applyFont="1" applyFill="1" applyBorder="1" applyAlignment="1" applyProtection="1">
      <alignment horizontal="right" vertical="top" wrapText="1"/>
    </xf>
    <xf numFmtId="0" fontId="2" fillId="3" borderId="16" xfId="0" applyFont="1" applyFill="1" applyBorder="1"/>
    <xf numFmtId="0" fontId="2" fillId="3" borderId="10" xfId="0" applyFont="1" applyFill="1" applyBorder="1"/>
    <xf numFmtId="0" fontId="9" fillId="3" borderId="15" xfId="0" applyFont="1" applyFill="1" applyBorder="1" applyAlignment="1">
      <alignment vertical="top"/>
    </xf>
    <xf numFmtId="0" fontId="9" fillId="3" borderId="15" xfId="0" applyFont="1" applyFill="1" applyBorder="1"/>
    <xf numFmtId="43" fontId="9" fillId="3" borderId="15" xfId="1" applyFont="1" applyFill="1" applyBorder="1"/>
    <xf numFmtId="0" fontId="9" fillId="3" borderId="15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top"/>
    </xf>
    <xf numFmtId="0" fontId="9" fillId="3" borderId="0" xfId="0" applyFont="1" applyFill="1" applyBorder="1"/>
    <xf numFmtId="43" fontId="9" fillId="3" borderId="0" xfId="1" applyFont="1" applyFill="1" applyBorder="1"/>
    <xf numFmtId="0" fontId="9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wrapText="1"/>
    </xf>
    <xf numFmtId="0" fontId="9" fillId="3" borderId="0" xfId="0" applyFont="1" applyFill="1" applyBorder="1" applyAlignment="1">
      <alignment horizontal="left" vertical="top"/>
    </xf>
    <xf numFmtId="0" fontId="9" fillId="3" borderId="15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 applyBorder="1" applyAlignment="1" applyProtection="1">
      <protection locked="0"/>
    </xf>
    <xf numFmtId="0" fontId="12" fillId="0" borderId="0" xfId="0" applyFont="1" applyAlignment="1">
      <alignment horizontal="left"/>
    </xf>
    <xf numFmtId="43" fontId="9" fillId="3" borderId="0" xfId="1" applyFont="1" applyFill="1" applyBorder="1" applyProtection="1"/>
    <xf numFmtId="0" fontId="12" fillId="0" borderId="0" xfId="0" applyFont="1"/>
    <xf numFmtId="0" fontId="9" fillId="3" borderId="0" xfId="0" applyFont="1" applyFill="1" applyBorder="1" applyAlignment="1">
      <alignment horizontal="right"/>
    </xf>
    <xf numFmtId="0" fontId="13" fillId="3" borderId="0" xfId="0" applyFont="1" applyFill="1" applyBorder="1" applyAlignment="1" applyProtection="1">
      <alignment horizontal="center" vertical="top" wrapText="1"/>
      <protection locked="0"/>
    </xf>
    <xf numFmtId="43" fontId="9" fillId="3" borderId="0" xfId="1" applyFont="1" applyFill="1" applyBorder="1" applyAlignment="1">
      <alignment vertical="top"/>
    </xf>
    <xf numFmtId="0" fontId="9" fillId="3" borderId="0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 applyBorder="1" applyAlignment="1">
      <alignment horizontal="center"/>
    </xf>
    <xf numFmtId="0" fontId="2" fillId="0" borderId="0" xfId="0" applyFont="1"/>
    <xf numFmtId="0" fontId="2" fillId="3" borderId="0" xfId="0" applyFont="1" applyFill="1" applyAlignment="1">
      <alignment wrapText="1"/>
    </xf>
    <xf numFmtId="0" fontId="9" fillId="3" borderId="0" xfId="0" applyFont="1" applyFill="1" applyBorder="1" applyAlignment="1" applyProtection="1">
      <alignment vertical="top"/>
      <protection locked="0"/>
    </xf>
    <xf numFmtId="0" fontId="2" fillId="3" borderId="0" xfId="0" applyFont="1" applyFill="1" applyAlignment="1">
      <alignment horizontal="center"/>
    </xf>
  </cellXfs>
  <cellStyles count="6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%20TECNICA/Documents/PRIMER%20TRIMESTRE%202017/2016/CONAC%20Estados%20Financieros%20%202&#176;%20TRIM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AACUM"/>
      <sheetName val="EVHP"/>
      <sheetName val="ECSF"/>
      <sheetName val="EFE1"/>
      <sheetName val="EAA"/>
      <sheetName val="PT_ESF_ECSF"/>
      <sheetName val="EADP"/>
      <sheetName val="Balanza de Comp trim"/>
      <sheetName val="Balanza acum  ene jun"/>
      <sheetName val="EAICE"/>
      <sheetName val="EAIFF"/>
      <sheetName val="EAICR"/>
      <sheetName val="CAdmon"/>
      <sheetName val="CTG"/>
      <sheetName val="COG"/>
      <sheetName val="CFG"/>
      <sheetName val="End Neto"/>
      <sheetName val="Int"/>
      <sheetName val="Post Fiscal"/>
      <sheetName val="CProg"/>
      <sheetName val="BMu "/>
      <sheetName val="BInmu"/>
      <sheetName val="Esquemas Bursátiles"/>
      <sheetName val="Situacion PPS"/>
      <sheetName val="Relac ctas banc product"/>
      <sheetName val="PASIVOS C0NTING"/>
      <sheetName val="Prog y subprog Presup de inver"/>
      <sheetName val="Cumplim objetivos"/>
      <sheetName val="resultados evaluacion"/>
      <sheetName val="Relacion de conciliac banc"/>
      <sheetName val="Gto federaliz FISM"/>
      <sheetName val="Gto federal FAFM"/>
    </sheetNames>
    <sheetDataSet>
      <sheetData sheetId="0">
        <row r="14">
          <cell r="D14">
            <v>5963603.9299999997</v>
          </cell>
          <cell r="E14">
            <v>4957170.71</v>
          </cell>
          <cell r="I14">
            <v>0</v>
          </cell>
          <cell r="J14">
            <v>0</v>
          </cell>
        </row>
        <row r="15">
          <cell r="I15">
            <v>0</v>
          </cell>
          <cell r="J15">
            <v>0</v>
          </cell>
        </row>
        <row r="16">
          <cell r="D16">
            <v>0</v>
          </cell>
          <cell r="E16">
            <v>0</v>
          </cell>
          <cell r="I16">
            <v>0</v>
          </cell>
          <cell r="J16">
            <v>0</v>
          </cell>
        </row>
        <row r="17">
          <cell r="D17">
            <v>0</v>
          </cell>
          <cell r="E17">
            <v>0</v>
          </cell>
          <cell r="I17">
            <v>0</v>
          </cell>
          <cell r="J17">
            <v>0</v>
          </cell>
        </row>
        <row r="18">
          <cell r="D18">
            <v>0</v>
          </cell>
          <cell r="E18">
            <v>0</v>
          </cell>
          <cell r="I18">
            <v>0</v>
          </cell>
          <cell r="J18">
            <v>0</v>
          </cell>
        </row>
        <row r="19">
          <cell r="D19">
            <v>0</v>
          </cell>
          <cell r="E19">
            <v>0</v>
          </cell>
          <cell r="I19">
            <v>0</v>
          </cell>
          <cell r="J19">
            <v>0</v>
          </cell>
        </row>
        <row r="20">
          <cell r="I20">
            <v>0</v>
          </cell>
          <cell r="J20">
            <v>0</v>
          </cell>
        </row>
        <row r="26">
          <cell r="I26">
            <v>0</v>
          </cell>
          <cell r="J26">
            <v>0</v>
          </cell>
        </row>
        <row r="27">
          <cell r="I27">
            <v>0</v>
          </cell>
          <cell r="J27">
            <v>0</v>
          </cell>
        </row>
        <row r="28"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I30">
            <v>0</v>
          </cell>
          <cell r="J30">
            <v>0</v>
          </cell>
        </row>
        <row r="31">
          <cell r="D31">
            <v>8860203.3300000001</v>
          </cell>
          <cell r="E31">
            <v>8397640.1799999997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</row>
        <row r="34">
          <cell r="D34">
            <v>385659.48</v>
          </cell>
          <cell r="E34">
            <v>55233.36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42">
          <cell r="I42">
            <v>0</v>
          </cell>
          <cell r="J42">
            <v>0</v>
          </cell>
        </row>
        <row r="43">
          <cell r="I43">
            <v>0</v>
          </cell>
          <cell r="J43">
            <v>0</v>
          </cell>
        </row>
        <row r="50">
          <cell r="I50">
            <v>0</v>
          </cell>
          <cell r="J50">
            <v>0</v>
          </cell>
        </row>
        <row r="55">
          <cell r="I55">
            <v>0</v>
          </cell>
          <cell r="J55">
            <v>0</v>
          </cell>
        </row>
        <row r="56">
          <cell r="I56">
            <v>0</v>
          </cell>
          <cell r="J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5"/>
  <sheetViews>
    <sheetView tabSelected="1" topLeftCell="A7" zoomScalePageLayoutView="80" workbookViewId="0">
      <selection activeCell="A55" sqref="A55:H69"/>
    </sheetView>
  </sheetViews>
  <sheetFormatPr baseColWidth="10" defaultRowHeight="12"/>
  <cols>
    <col min="1" max="1" width="6.140625" style="6" customWidth="1"/>
    <col min="2" max="2" width="24.7109375" style="6" customWidth="1"/>
    <col min="3" max="3" width="32.5703125" style="6" customWidth="1"/>
    <col min="4" max="4" width="15.42578125" style="6" customWidth="1"/>
    <col min="5" max="5" width="12.5703125" style="6" customWidth="1"/>
    <col min="6" max="6" width="7.5703125" style="6" customWidth="1"/>
    <col min="7" max="7" width="24.7109375" style="6" customWidth="1"/>
    <col min="8" max="8" width="32.42578125" style="79" customWidth="1"/>
    <col min="9" max="9" width="13.7109375" style="6" customWidth="1"/>
    <col min="10" max="10" width="13.42578125" style="6" customWidth="1"/>
    <col min="11" max="11" width="4.140625" style="6" customWidth="1"/>
    <col min="12" max="16384" width="11.42578125" style="6"/>
  </cols>
  <sheetData>
    <row r="1" spans="1:11" ht="18.75" customHeight="1">
      <c r="A1" s="1"/>
      <c r="B1" s="2"/>
      <c r="C1" s="3" t="s">
        <v>0</v>
      </c>
      <c r="D1" s="3"/>
      <c r="E1" s="3"/>
      <c r="F1" s="3"/>
      <c r="G1" s="3"/>
      <c r="H1" s="3"/>
      <c r="I1" s="3"/>
      <c r="J1" s="4"/>
      <c r="K1" s="5"/>
    </row>
    <row r="2" spans="1:11" ht="14.1" customHeight="1">
      <c r="A2" s="7"/>
      <c r="B2" s="8"/>
      <c r="C2" s="9" t="s">
        <v>1</v>
      </c>
      <c r="D2" s="9"/>
      <c r="E2" s="9"/>
      <c r="F2" s="9"/>
      <c r="G2" s="9"/>
      <c r="H2" s="9"/>
      <c r="I2" s="9"/>
      <c r="J2" s="10"/>
      <c r="K2" s="11"/>
    </row>
    <row r="3" spans="1:11" ht="14.1" customHeight="1" thickBot="1">
      <c r="A3" s="12"/>
      <c r="B3" s="13"/>
      <c r="C3" s="14" t="s">
        <v>2</v>
      </c>
      <c r="D3" s="14"/>
      <c r="E3" s="14"/>
      <c r="F3" s="14"/>
      <c r="G3" s="14"/>
      <c r="H3" s="14"/>
      <c r="I3" s="14"/>
      <c r="J3" s="15"/>
      <c r="K3" s="16"/>
    </row>
    <row r="4" spans="1:11" s="20" customFormat="1" ht="3" customHeight="1">
      <c r="A4" s="17"/>
      <c r="B4" s="18"/>
      <c r="C4" s="18"/>
      <c r="D4" s="18"/>
      <c r="E4" s="18"/>
      <c r="F4" s="19"/>
      <c r="H4" s="21"/>
    </row>
    <row r="5" spans="1:11" s="20" customFormat="1" ht="20.100000000000001" customHeight="1">
      <c r="A5" s="22"/>
      <c r="B5" s="23" t="s">
        <v>3</v>
      </c>
      <c r="C5" s="23"/>
      <c r="D5" s="24" t="s">
        <v>4</v>
      </c>
      <c r="E5" s="24" t="s">
        <v>5</v>
      </c>
      <c r="F5" s="25"/>
      <c r="G5" s="23" t="s">
        <v>3</v>
      </c>
      <c r="H5" s="23"/>
      <c r="I5" s="24" t="s">
        <v>4</v>
      </c>
      <c r="J5" s="24" t="s">
        <v>5</v>
      </c>
      <c r="K5" s="26"/>
    </row>
    <row r="6" spans="1:11" ht="3" customHeight="1">
      <c r="A6" s="27"/>
      <c r="B6" s="28"/>
      <c r="C6" s="28"/>
      <c r="D6" s="29"/>
      <c r="E6" s="29"/>
      <c r="F6" s="30"/>
      <c r="G6" s="20"/>
      <c r="H6" s="21"/>
      <c r="I6" s="20"/>
      <c r="J6" s="20"/>
      <c r="K6" s="31"/>
    </row>
    <row r="7" spans="1:11" s="20" customFormat="1" ht="3" customHeight="1">
      <c r="A7" s="32"/>
      <c r="B7" s="33"/>
      <c r="C7" s="33"/>
      <c r="D7" s="34"/>
      <c r="E7" s="34"/>
      <c r="F7" s="35"/>
      <c r="H7" s="21"/>
      <c r="K7" s="31"/>
    </row>
    <row r="8" spans="1:11">
      <c r="A8" s="36"/>
      <c r="B8" s="37" t="s">
        <v>6</v>
      </c>
      <c r="C8" s="37"/>
      <c r="D8" s="38"/>
      <c r="E8" s="38">
        <f>E10+E20</f>
        <v>9678382.5099999998</v>
      </c>
      <c r="F8" s="35"/>
      <c r="G8" s="37" t="s">
        <v>7</v>
      </c>
      <c r="H8" s="37"/>
      <c r="I8" s="38"/>
      <c r="J8" s="38">
        <f>J10</f>
        <v>1183116.5899999999</v>
      </c>
      <c r="K8" s="31"/>
    </row>
    <row r="9" spans="1:11">
      <c r="A9" s="39"/>
      <c r="B9" s="40"/>
      <c r="C9" s="41"/>
      <c r="D9" s="42"/>
      <c r="E9" s="42"/>
      <c r="F9" s="35"/>
      <c r="G9" s="40"/>
      <c r="H9" s="40"/>
      <c r="I9" s="43"/>
      <c r="J9" s="43"/>
      <c r="K9" s="31"/>
    </row>
    <row r="10" spans="1:11">
      <c r="A10" s="39"/>
      <c r="B10" s="37" t="s">
        <v>8</v>
      </c>
      <c r="C10" s="37"/>
      <c r="D10" s="38">
        <f>SUM(D12:D18)</f>
        <v>0</v>
      </c>
      <c r="E10" s="38">
        <f>SUM(E12:E18)</f>
        <v>2750136.84</v>
      </c>
      <c r="F10" s="35"/>
      <c r="G10" s="37" t="s">
        <v>9</v>
      </c>
      <c r="H10" s="37"/>
      <c r="I10" s="38">
        <f>SUM(I12:I19)</f>
        <v>0</v>
      </c>
      <c r="J10" s="38">
        <f>SUM(J12:J19)-I12</f>
        <v>1183116.5899999999</v>
      </c>
      <c r="K10" s="31"/>
    </row>
    <row r="11" spans="1:11">
      <c r="A11" s="39"/>
      <c r="B11" s="40"/>
      <c r="C11" s="41"/>
      <c r="D11" s="43"/>
      <c r="E11" s="43"/>
      <c r="F11" s="35"/>
      <c r="G11" s="40"/>
      <c r="H11" s="40"/>
      <c r="I11" s="43"/>
      <c r="J11" s="43"/>
      <c r="K11" s="31"/>
    </row>
    <row r="12" spans="1:11">
      <c r="A12" s="36"/>
      <c r="B12" s="44" t="s">
        <v>10</v>
      </c>
      <c r="C12" s="44"/>
      <c r="D12" s="45"/>
      <c r="E12" s="45">
        <v>628295.17000000004</v>
      </c>
      <c r="F12" s="35"/>
      <c r="G12" s="44" t="s">
        <v>11</v>
      </c>
      <c r="H12" s="44"/>
      <c r="I12" s="45"/>
      <c r="J12" s="45">
        <f>538008.72+645107.87</f>
        <v>1183116.5899999999</v>
      </c>
      <c r="K12" s="31"/>
    </row>
    <row r="13" spans="1:11">
      <c r="A13" s="36"/>
      <c r="B13" s="44" t="s">
        <v>12</v>
      </c>
      <c r="C13" s="44"/>
      <c r="D13" s="45">
        <f>IF([1]ESF!D14&lt;[1]ESF!E14,[1]ESF!E14-[1]ESF!D14,0)</f>
        <v>0</v>
      </c>
      <c r="E13" s="45">
        <v>2121841.67</v>
      </c>
      <c r="F13" s="35"/>
      <c r="G13" s="44" t="s">
        <v>13</v>
      </c>
      <c r="H13" s="44"/>
      <c r="I13" s="45">
        <f>IF([1]ESF!I14&gt;[1]ESF!J14,[1]ESF!I14-[1]ESF!J14,0)</f>
        <v>0</v>
      </c>
      <c r="J13" s="45">
        <f>IF(I13&gt;0,0,[1]ESF!J14-[1]ESF!I14)</f>
        <v>0</v>
      </c>
      <c r="K13" s="31"/>
    </row>
    <row r="14" spans="1:11">
      <c r="A14" s="36"/>
      <c r="B14" s="44" t="s">
        <v>14</v>
      </c>
      <c r="C14" s="44"/>
      <c r="D14" s="45">
        <v>0</v>
      </c>
      <c r="E14" s="45">
        <v>0</v>
      </c>
      <c r="F14" s="35"/>
      <c r="G14" s="44" t="s">
        <v>15</v>
      </c>
      <c r="H14" s="44"/>
      <c r="I14" s="45">
        <f>IF([1]ESF!I15&gt;[1]ESF!J15,[1]ESF!I15-[1]ESF!J15,0)</f>
        <v>0</v>
      </c>
      <c r="J14" s="45">
        <f>IF(I14&gt;0,0,[1]ESF!J15-[1]ESF!I15)</f>
        <v>0</v>
      </c>
      <c r="K14" s="31"/>
    </row>
    <row r="15" spans="1:11">
      <c r="A15" s="36"/>
      <c r="B15" s="44" t="s">
        <v>16</v>
      </c>
      <c r="C15" s="44"/>
      <c r="D15" s="45">
        <f>IF([1]ESF!D16&lt;[1]ESF!E16,[1]ESF!E16-[1]ESF!D16,0)</f>
        <v>0</v>
      </c>
      <c r="E15" s="45">
        <f>IF(D15&gt;0,0,[1]ESF!D16-[1]ESF!E16)</f>
        <v>0</v>
      </c>
      <c r="F15" s="35"/>
      <c r="G15" s="44" t="s">
        <v>17</v>
      </c>
      <c r="H15" s="44"/>
      <c r="I15" s="45">
        <f>IF([1]ESF!I16&gt;[1]ESF!J16,[1]ESF!I16-[1]ESF!J16,0)</f>
        <v>0</v>
      </c>
      <c r="J15" s="45">
        <f>IF(I15&gt;0,0,[1]ESF!J16-[1]ESF!I16)</f>
        <v>0</v>
      </c>
      <c r="K15" s="31"/>
    </row>
    <row r="16" spans="1:11">
      <c r="A16" s="36"/>
      <c r="B16" s="44" t="s">
        <v>18</v>
      </c>
      <c r="C16" s="44"/>
      <c r="D16" s="45">
        <f>IF([1]ESF!D17&lt;[1]ESF!E17,[1]ESF!E17-[1]ESF!D17,0)</f>
        <v>0</v>
      </c>
      <c r="E16" s="45">
        <f>IF(D16&gt;0,0,[1]ESF!D17-[1]ESF!E17)</f>
        <v>0</v>
      </c>
      <c r="F16" s="35"/>
      <c r="G16" s="44" t="s">
        <v>19</v>
      </c>
      <c r="H16" s="44"/>
      <c r="I16" s="45">
        <f>IF([1]ESF!I17&gt;[1]ESF!J17,[1]ESF!I17-[1]ESF!J17,0)</f>
        <v>0</v>
      </c>
      <c r="J16" s="45">
        <f>IF(I16&gt;0,0,[1]ESF!J17-[1]ESF!I17)</f>
        <v>0</v>
      </c>
      <c r="K16" s="31"/>
    </row>
    <row r="17" spans="1:11" ht="25.5" customHeight="1">
      <c r="A17" s="36"/>
      <c r="B17" s="44" t="s">
        <v>20</v>
      </c>
      <c r="C17" s="44"/>
      <c r="D17" s="45">
        <f>IF([1]ESF!D18&lt;[1]ESF!E18,[1]ESF!E18-[1]ESF!D18,0)</f>
        <v>0</v>
      </c>
      <c r="E17" s="45">
        <f>IF(D17&gt;0,0,[1]ESF!D18-[1]ESF!E18)</f>
        <v>0</v>
      </c>
      <c r="F17" s="35"/>
      <c r="G17" s="46" t="s">
        <v>21</v>
      </c>
      <c r="H17" s="46"/>
      <c r="I17" s="45">
        <f>IF([1]ESF!I18&gt;[1]ESF!J18,[1]ESF!I18-[1]ESF!J18,0)</f>
        <v>0</v>
      </c>
      <c r="J17" s="45">
        <f>IF(I17&gt;0,0,[1]ESF!J18-[1]ESF!I18)</f>
        <v>0</v>
      </c>
      <c r="K17" s="31"/>
    </row>
    <row r="18" spans="1:11">
      <c r="A18" s="36"/>
      <c r="B18" s="44" t="s">
        <v>22</v>
      </c>
      <c r="C18" s="44"/>
      <c r="D18" s="45">
        <f>IF([1]ESF!D19&lt;[1]ESF!E19,[1]ESF!E19-[1]ESF!D19,0)</f>
        <v>0</v>
      </c>
      <c r="E18" s="45">
        <f>IF(D18&gt;0,0,[1]ESF!D19-[1]ESF!E19)</f>
        <v>0</v>
      </c>
      <c r="F18" s="35"/>
      <c r="G18" s="44" t="s">
        <v>23</v>
      </c>
      <c r="H18" s="44"/>
      <c r="I18" s="45">
        <f>IF([1]ESF!I19&gt;[1]ESF!J19,[1]ESF!I19-[1]ESF!J19,0)</f>
        <v>0</v>
      </c>
      <c r="J18" s="45">
        <f>IF(I18&gt;0,0,[1]ESF!J19-[1]ESF!I19)</f>
        <v>0</v>
      </c>
      <c r="K18" s="31"/>
    </row>
    <row r="19" spans="1:11">
      <c r="A19" s="39"/>
      <c r="B19" s="40"/>
      <c r="C19" s="41"/>
      <c r="D19" s="43"/>
      <c r="E19" s="43"/>
      <c r="F19" s="35"/>
      <c r="G19" s="44" t="s">
        <v>24</v>
      </c>
      <c r="H19" s="44"/>
      <c r="I19" s="45">
        <f>IF([1]ESF!I20&gt;[1]ESF!J20,[1]ESF!I20-[1]ESF!J20,0)</f>
        <v>0</v>
      </c>
      <c r="J19" s="45">
        <f>IF(I19&gt;0,0,[1]ESF!J20-[1]ESF!I20)</f>
        <v>0</v>
      </c>
      <c r="K19" s="31"/>
    </row>
    <row r="20" spans="1:11">
      <c r="A20" s="39"/>
      <c r="B20" s="37" t="s">
        <v>25</v>
      </c>
      <c r="C20" s="37"/>
      <c r="D20" s="38">
        <v>0</v>
      </c>
      <c r="E20" s="38">
        <f>SUM(E22:E30)</f>
        <v>6928245.6699999999</v>
      </c>
      <c r="F20" s="35"/>
      <c r="G20" s="40"/>
      <c r="H20" s="40"/>
      <c r="I20" s="43"/>
      <c r="J20" s="43"/>
      <c r="K20" s="31"/>
    </row>
    <row r="21" spans="1:11">
      <c r="A21" s="39"/>
      <c r="B21" s="40"/>
      <c r="C21" s="41"/>
      <c r="D21" s="43"/>
      <c r="E21" s="43"/>
      <c r="F21" s="35"/>
      <c r="G21" s="47" t="s">
        <v>26</v>
      </c>
      <c r="H21" s="47"/>
      <c r="I21" s="38">
        <f>SUM(I23:I28)</f>
        <v>0</v>
      </c>
      <c r="J21" s="38">
        <f>SUM(J23:J28)</f>
        <v>0</v>
      </c>
      <c r="K21" s="31"/>
    </row>
    <row r="22" spans="1:11">
      <c r="A22" s="36"/>
      <c r="B22" s="44" t="s">
        <v>27</v>
      </c>
      <c r="C22" s="44"/>
      <c r="D22" s="45"/>
      <c r="E22" s="45">
        <v>0</v>
      </c>
      <c r="F22" s="35"/>
      <c r="G22" s="40"/>
      <c r="H22" s="40"/>
      <c r="I22" s="43"/>
      <c r="J22" s="43"/>
      <c r="K22" s="31"/>
    </row>
    <row r="23" spans="1:11">
      <c r="A23" s="36"/>
      <c r="B23" s="44" t="s">
        <v>28</v>
      </c>
      <c r="C23" s="44"/>
      <c r="D23" s="45">
        <f>IF([1]ESF!D29&lt;[1]ESF!E29,[1]ESF!E29-[1]ESF!D29,0)</f>
        <v>0</v>
      </c>
      <c r="E23" s="45">
        <f>IF(D23&gt;0,0,[1]ESF!D29-[1]ESF!E29)</f>
        <v>0</v>
      </c>
      <c r="F23" s="35"/>
      <c r="G23" s="44" t="s">
        <v>29</v>
      </c>
      <c r="H23" s="44"/>
      <c r="I23" s="45">
        <f>IF([1]ESF!I26&gt;[1]ESF!J26,[1]ESF!I26-[1]ESF!J26,0)</f>
        <v>0</v>
      </c>
      <c r="J23" s="45">
        <f>IF(I23&gt;0,0,[1]ESF!J26-[1]ESF!I26)</f>
        <v>0</v>
      </c>
      <c r="K23" s="31"/>
    </row>
    <row r="24" spans="1:11">
      <c r="A24" s="36"/>
      <c r="B24" s="44" t="s">
        <v>30</v>
      </c>
      <c r="C24" s="44"/>
      <c r="D24" s="45">
        <v>0</v>
      </c>
      <c r="E24" s="45">
        <v>5654365</v>
      </c>
      <c r="F24" s="35"/>
      <c r="G24" s="44" t="s">
        <v>31</v>
      </c>
      <c r="H24" s="44"/>
      <c r="I24" s="45">
        <f>IF([1]ESF!I27&gt;[1]ESF!J27,[1]ESF!I27-[1]ESF!J27,0)</f>
        <v>0</v>
      </c>
      <c r="J24" s="45">
        <f>IF(I24&gt;0,0,[1]ESF!J27-[1]ESF!I27)</f>
        <v>0</v>
      </c>
      <c r="K24" s="31"/>
    </row>
    <row r="25" spans="1:11">
      <c r="A25" s="36"/>
      <c r="B25" s="44" t="s">
        <v>32</v>
      </c>
      <c r="C25" s="44"/>
      <c r="D25" s="45">
        <f>IF([1]ESF!D31&lt;[1]ESF!E31,[1]ESF!E31-[1]ESF!D31,0)</f>
        <v>0</v>
      </c>
      <c r="E25" s="45">
        <v>218902.23</v>
      </c>
      <c r="F25" s="35"/>
      <c r="G25" s="44" t="s">
        <v>33</v>
      </c>
      <c r="H25" s="44"/>
      <c r="I25" s="45">
        <f>IF([1]ESF!I28&gt;[1]ESF!J28,[1]ESF!I28-[1]ESF!J28,0)</f>
        <v>0</v>
      </c>
      <c r="J25" s="45">
        <f>IF(I25&gt;0,0,[1]ESF!J28-[1]ESF!I28)</f>
        <v>0</v>
      </c>
      <c r="K25" s="31"/>
    </row>
    <row r="26" spans="1:11">
      <c r="A26" s="36"/>
      <c r="B26" s="44" t="s">
        <v>34</v>
      </c>
      <c r="C26" s="44"/>
      <c r="D26" s="45">
        <f>IF([1]ESF!D32&lt;[1]ESF!E32,[1]ESF!E32-[1]ESF!D32,0)</f>
        <v>0</v>
      </c>
      <c r="E26" s="45">
        <f>IF(D26&gt;0,0,[1]ESF!D32-[1]ESF!E32)</f>
        <v>0</v>
      </c>
      <c r="F26" s="35"/>
      <c r="G26" s="44" t="s">
        <v>35</v>
      </c>
      <c r="H26" s="44"/>
      <c r="I26" s="45">
        <f>IF([1]ESF!I29&gt;[1]ESF!J29,[1]ESF!I29-[1]ESF!J29,0)</f>
        <v>0</v>
      </c>
      <c r="J26" s="45">
        <f>IF(I26&gt;0,0,[1]ESF!J29-[1]ESF!I29)</f>
        <v>0</v>
      </c>
      <c r="K26" s="31"/>
    </row>
    <row r="27" spans="1:11" ht="26.1" customHeight="1">
      <c r="A27" s="36"/>
      <c r="B27" s="46" t="s">
        <v>36</v>
      </c>
      <c r="C27" s="46"/>
      <c r="D27" s="45">
        <v>0</v>
      </c>
      <c r="E27" s="45">
        <v>0</v>
      </c>
      <c r="F27" s="35"/>
      <c r="G27" s="46" t="s">
        <v>37</v>
      </c>
      <c r="H27" s="46"/>
      <c r="I27" s="45">
        <f>IF([1]ESF!I30&gt;[1]ESF!J30,[1]ESF!I30-[1]ESF!J30,0)</f>
        <v>0</v>
      </c>
      <c r="J27" s="45">
        <f>IF(I27&gt;0,0,[1]ESF!J30-[1]ESF!I30)</f>
        <v>0</v>
      </c>
      <c r="K27" s="31"/>
    </row>
    <row r="28" spans="1:11">
      <c r="A28" s="36"/>
      <c r="B28" s="44" t="s">
        <v>38</v>
      </c>
      <c r="C28" s="44"/>
      <c r="D28" s="45">
        <f>IF([1]ESF!D34&lt;[1]ESF!E34,[1]ESF!E34-[1]ESF!D34,0)</f>
        <v>0</v>
      </c>
      <c r="E28" s="45">
        <v>1054978.44</v>
      </c>
      <c r="F28" s="35"/>
      <c r="G28" s="44" t="s">
        <v>39</v>
      </c>
      <c r="H28" s="44"/>
      <c r="I28" s="45">
        <f>IF([1]ESF!I31&gt;[1]ESF!J31,[1]ESF!I31-[1]ESF!J31,0)</f>
        <v>0</v>
      </c>
      <c r="J28" s="45">
        <f>IF(I28&gt;0,0,[1]ESF!J31-[1]ESF!I31)</f>
        <v>0</v>
      </c>
      <c r="K28" s="31"/>
    </row>
    <row r="29" spans="1:11" ht="25.5" customHeight="1">
      <c r="A29" s="36"/>
      <c r="B29" s="46" t="s">
        <v>40</v>
      </c>
      <c r="C29" s="46"/>
      <c r="D29" s="45">
        <f>IF([1]ESF!D35&lt;[1]ESF!E35,[1]ESF!E35-[1]ESF!D35,0)</f>
        <v>0</v>
      </c>
      <c r="E29" s="45">
        <f>IF(D29&gt;0,0,[1]ESF!D35-[1]ESF!E35)</f>
        <v>0</v>
      </c>
      <c r="F29" s="35"/>
      <c r="G29" s="40"/>
      <c r="H29" s="40"/>
      <c r="I29" s="48"/>
      <c r="J29" s="48"/>
      <c r="K29" s="31"/>
    </row>
    <row r="30" spans="1:11">
      <c r="A30" s="36"/>
      <c r="B30" s="44" t="s">
        <v>41</v>
      </c>
      <c r="C30" s="44"/>
      <c r="D30" s="45">
        <f>IF([1]ESF!D36&lt;[1]ESF!E36,[1]ESF!E36-[1]ESF!D36,0)</f>
        <v>0</v>
      </c>
      <c r="E30" s="45">
        <f>IF(D30&gt;0,0,[1]ESF!D36-[1]ESF!E36)</f>
        <v>0</v>
      </c>
      <c r="F30" s="35"/>
      <c r="G30" s="37" t="s">
        <v>42</v>
      </c>
      <c r="H30" s="37"/>
      <c r="I30" s="38"/>
      <c r="J30" s="38">
        <f>J32+J38+J46</f>
        <v>0</v>
      </c>
      <c r="K30" s="31"/>
    </row>
    <row r="31" spans="1:11">
      <c r="A31" s="39"/>
      <c r="B31" s="40"/>
      <c r="C31" s="41"/>
      <c r="D31" s="49"/>
      <c r="E31" s="49"/>
      <c r="F31" s="35"/>
      <c r="G31" s="40"/>
      <c r="H31" s="40"/>
      <c r="I31" s="43"/>
      <c r="J31" s="43"/>
      <c r="K31" s="31"/>
    </row>
    <row r="32" spans="1:11">
      <c r="A32" s="36"/>
      <c r="B32" s="20"/>
      <c r="C32" s="20"/>
      <c r="D32" s="20"/>
      <c r="E32" s="20"/>
      <c r="F32" s="35"/>
      <c r="G32" s="37" t="s">
        <v>43</v>
      </c>
      <c r="H32" s="37"/>
      <c r="I32" s="38">
        <f>SUM(I34:I36)</f>
        <v>0</v>
      </c>
      <c r="J32" s="38">
        <f>SUM(J34:J36)</f>
        <v>0</v>
      </c>
      <c r="K32" s="31"/>
    </row>
    <row r="33" spans="1:11">
      <c r="A33" s="39"/>
      <c r="B33" s="20"/>
      <c r="C33" s="20"/>
      <c r="D33" s="20"/>
      <c r="E33" s="20"/>
      <c r="F33" s="35"/>
      <c r="G33" s="40"/>
      <c r="H33" s="40"/>
      <c r="I33" s="43"/>
      <c r="J33" s="43"/>
      <c r="K33" s="31"/>
    </row>
    <row r="34" spans="1:11">
      <c r="A34" s="36"/>
      <c r="B34" s="20"/>
      <c r="C34" s="20"/>
      <c r="D34" s="20"/>
      <c r="E34" s="20"/>
      <c r="F34" s="35"/>
      <c r="G34" s="44" t="s">
        <v>44</v>
      </c>
      <c r="H34" s="44"/>
      <c r="I34" s="45">
        <v>0</v>
      </c>
      <c r="J34" s="45">
        <v>0</v>
      </c>
      <c r="K34" s="31"/>
    </row>
    <row r="35" spans="1:11">
      <c r="A35" s="39"/>
      <c r="B35" s="20"/>
      <c r="C35" s="20"/>
      <c r="D35" s="20"/>
      <c r="E35" s="20"/>
      <c r="F35" s="35"/>
      <c r="G35" s="44" t="s">
        <v>45</v>
      </c>
      <c r="H35" s="44"/>
      <c r="I35" s="45">
        <f>IF([1]ESF!I42&gt;[1]ESF!J42,[1]ESF!I42-[1]ESF!J42,0)</f>
        <v>0</v>
      </c>
      <c r="J35" s="45">
        <f>IF(I35&gt;0,0,[1]ESF!J42-[1]ESF!I42)</f>
        <v>0</v>
      </c>
      <c r="K35" s="31"/>
    </row>
    <row r="36" spans="1:11">
      <c r="A36" s="36"/>
      <c r="B36" s="20"/>
      <c r="C36" s="20"/>
      <c r="D36" s="20"/>
      <c r="E36" s="20"/>
      <c r="F36" s="35"/>
      <c r="G36" s="44" t="s">
        <v>46</v>
      </c>
      <c r="H36" s="44"/>
      <c r="I36" s="45">
        <f>IF([1]ESF!I43&gt;[1]ESF!J43,[1]ESF!I43-[1]ESF!J43,0)</f>
        <v>0</v>
      </c>
      <c r="J36" s="45">
        <f>IF(I36&gt;0,0,[1]ESF!J43-[1]ESF!I43)</f>
        <v>0</v>
      </c>
      <c r="K36" s="31"/>
    </row>
    <row r="37" spans="1:11">
      <c r="A37" s="36"/>
      <c r="B37" s="20"/>
      <c r="C37" s="20"/>
      <c r="D37" s="20"/>
      <c r="E37" s="20"/>
      <c r="F37" s="35"/>
      <c r="G37" s="40"/>
      <c r="H37" s="40"/>
      <c r="I37" s="43"/>
      <c r="J37" s="43"/>
      <c r="K37" s="31"/>
    </row>
    <row r="38" spans="1:11">
      <c r="A38" s="36"/>
      <c r="B38" s="20"/>
      <c r="C38" s="20"/>
      <c r="D38" s="20"/>
      <c r="E38" s="20"/>
      <c r="F38" s="35"/>
      <c r="G38" s="37" t="s">
        <v>47</v>
      </c>
      <c r="H38" s="37"/>
      <c r="I38" s="38">
        <f>SUM(I40:I44)-J44</f>
        <v>10861499.1</v>
      </c>
      <c r="J38" s="38">
        <v>0</v>
      </c>
      <c r="K38" s="31"/>
    </row>
    <row r="39" spans="1:11">
      <c r="A39" s="36"/>
      <c r="B39" s="20"/>
      <c r="C39" s="20"/>
      <c r="D39" s="20"/>
      <c r="E39" s="20"/>
      <c r="F39" s="35"/>
      <c r="G39" s="40"/>
      <c r="H39" s="40"/>
      <c r="I39" s="43"/>
      <c r="J39" s="43"/>
      <c r="K39" s="31"/>
    </row>
    <row r="40" spans="1:11">
      <c r="A40" s="36"/>
      <c r="B40" s="20"/>
      <c r="C40" s="20"/>
      <c r="D40" s="20"/>
      <c r="E40" s="20"/>
      <c r="F40" s="35"/>
      <c r="G40" s="44" t="s">
        <v>48</v>
      </c>
      <c r="H40" s="44"/>
      <c r="I40" s="45">
        <v>10886231.5</v>
      </c>
      <c r="J40" s="45"/>
      <c r="K40" s="31"/>
    </row>
    <row r="41" spans="1:11">
      <c r="A41" s="36"/>
      <c r="B41" s="20"/>
      <c r="C41" s="20"/>
      <c r="D41" s="20"/>
      <c r="E41" s="20"/>
      <c r="F41" s="35"/>
      <c r="G41" s="44" t="s">
        <v>49</v>
      </c>
      <c r="H41" s="44"/>
      <c r="I41" s="45">
        <v>0</v>
      </c>
      <c r="J41" s="45">
        <v>0</v>
      </c>
      <c r="K41" s="31"/>
    </row>
    <row r="42" spans="1:11">
      <c r="A42" s="36"/>
      <c r="B42" s="20"/>
      <c r="C42" s="20"/>
      <c r="D42" s="20"/>
      <c r="E42" s="20"/>
      <c r="F42" s="35"/>
      <c r="G42" s="44" t="s">
        <v>50</v>
      </c>
      <c r="H42" s="44"/>
      <c r="I42" s="45">
        <f>IF([1]ESF!I49&gt;[1]ESF!J49,[1]ESF!I49-[1]ESF!J49,0)</f>
        <v>0</v>
      </c>
      <c r="J42" s="45"/>
      <c r="K42" s="31"/>
    </row>
    <row r="43" spans="1:11">
      <c r="A43" s="36"/>
      <c r="B43" s="20"/>
      <c r="C43" s="20"/>
      <c r="D43" s="20"/>
      <c r="E43" s="20"/>
      <c r="F43" s="35"/>
      <c r="G43" s="44" t="s">
        <v>51</v>
      </c>
      <c r="H43" s="44"/>
      <c r="I43" s="45">
        <f>IF([1]ESF!I50&gt;[1]ESF!J50,[1]ESF!I50-[1]ESF!J50,0)</f>
        <v>0</v>
      </c>
      <c r="J43" s="45">
        <f>IF(I43&gt;0,0,[1]ESF!J50-[1]ESF!I50)</f>
        <v>0</v>
      </c>
      <c r="K43" s="31"/>
    </row>
    <row r="44" spans="1:11">
      <c r="A44" s="39"/>
      <c r="B44" s="20"/>
      <c r="C44" s="20"/>
      <c r="D44" s="20"/>
      <c r="E44" s="20"/>
      <c r="F44" s="35"/>
      <c r="G44" s="44" t="s">
        <v>52</v>
      </c>
      <c r="H44" s="44"/>
      <c r="I44" s="45">
        <v>0</v>
      </c>
      <c r="J44" s="45">
        <v>24732.400000000001</v>
      </c>
      <c r="K44" s="31"/>
    </row>
    <row r="45" spans="1:11">
      <c r="A45" s="36"/>
      <c r="B45" s="20"/>
      <c r="C45" s="20"/>
      <c r="D45" s="20"/>
      <c r="E45" s="20"/>
      <c r="F45" s="35"/>
      <c r="G45" s="40"/>
      <c r="H45" s="40"/>
      <c r="I45" s="43"/>
      <c r="J45" s="43"/>
      <c r="K45" s="31"/>
    </row>
    <row r="46" spans="1:11" ht="26.1" customHeight="1">
      <c r="A46" s="39"/>
      <c r="B46" s="20"/>
      <c r="C46" s="20"/>
      <c r="D46" s="20"/>
      <c r="E46" s="20"/>
      <c r="F46" s="35"/>
      <c r="G46" s="37" t="s">
        <v>53</v>
      </c>
      <c r="H46" s="37"/>
      <c r="I46" s="38">
        <f>SUM(I48:I49)</f>
        <v>0</v>
      </c>
      <c r="J46" s="38">
        <f>SUM(J48:J49)</f>
        <v>0</v>
      </c>
      <c r="K46" s="31"/>
    </row>
    <row r="47" spans="1:11">
      <c r="A47" s="36"/>
      <c r="B47" s="20"/>
      <c r="C47" s="20"/>
      <c r="D47" s="20"/>
      <c r="E47" s="20"/>
      <c r="F47" s="35"/>
      <c r="G47" s="40"/>
      <c r="H47" s="40"/>
      <c r="I47" s="43"/>
      <c r="J47" s="43"/>
      <c r="K47" s="31"/>
    </row>
    <row r="48" spans="1:11">
      <c r="A48" s="36"/>
      <c r="B48" s="20"/>
      <c r="C48" s="20"/>
      <c r="D48" s="20"/>
      <c r="E48" s="20"/>
      <c r="F48" s="35"/>
      <c r="G48" s="44" t="s">
        <v>54</v>
      </c>
      <c r="H48" s="44"/>
      <c r="I48" s="45">
        <f>IF([1]ESF!I55&gt;[1]ESF!J55,[1]ESF!I55-[1]ESF!J55,0)</f>
        <v>0</v>
      </c>
      <c r="J48" s="45">
        <f>IF(I48&gt;0,0,[1]ESF!J55-[1]ESF!I55)</f>
        <v>0</v>
      </c>
      <c r="K48" s="31"/>
    </row>
    <row r="49" spans="1:16" ht="19.5" customHeight="1">
      <c r="A49" s="50"/>
      <c r="B49" s="51"/>
      <c r="C49" s="51"/>
      <c r="D49" s="51"/>
      <c r="E49" s="51"/>
      <c r="F49" s="52"/>
      <c r="G49" s="53" t="s">
        <v>55</v>
      </c>
      <c r="H49" s="53"/>
      <c r="I49" s="54">
        <f>IF([1]ESF!I56&gt;[1]ESF!J56,[1]ESF!I56-[1]ESF!J56,0)</f>
        <v>0</v>
      </c>
      <c r="J49" s="54">
        <f>IF(I49&gt;0,0,[1]ESF!J56-[1]ESF!I56)</f>
        <v>0</v>
      </c>
      <c r="K49" s="55"/>
    </row>
    <row r="50" spans="1:16" ht="6" customHeight="1">
      <c r="A50" s="56"/>
      <c r="B50" s="51"/>
      <c r="C50" s="57"/>
      <c r="D50" s="58"/>
      <c r="E50" s="59"/>
      <c r="F50" s="59"/>
      <c r="G50" s="51"/>
      <c r="H50" s="60"/>
      <c r="I50" s="58"/>
      <c r="J50" s="59"/>
      <c r="K50" s="59"/>
    </row>
    <row r="51" spans="1:16" ht="6" customHeight="1">
      <c r="A51" s="20"/>
      <c r="C51" s="61"/>
      <c r="D51" s="62"/>
      <c r="E51" s="63"/>
      <c r="F51" s="63"/>
      <c r="H51" s="64"/>
      <c r="I51" s="62"/>
      <c r="J51" s="63"/>
      <c r="K51" s="63"/>
    </row>
    <row r="52" spans="1:16" ht="10.5" customHeight="1">
      <c r="B52" s="41" t="s">
        <v>56</v>
      </c>
      <c r="C52" s="62"/>
      <c r="D52" s="63"/>
      <c r="E52" s="63"/>
      <c r="G52" s="65"/>
      <c r="H52" s="66"/>
      <c r="I52" s="63"/>
      <c r="J52" s="63"/>
    </row>
    <row r="53" spans="1:16" ht="15" customHeight="1">
      <c r="B53" s="67" t="s">
        <v>57</v>
      </c>
      <c r="C53" s="67"/>
      <c r="D53" s="67"/>
      <c r="E53" s="67"/>
      <c r="F53" s="67"/>
      <c r="G53" s="67"/>
      <c r="H53" s="67"/>
      <c r="I53" s="67"/>
      <c r="J53" s="67"/>
    </row>
    <row r="54" spans="1:16" ht="41.25" customHeight="1">
      <c r="A54" s="20"/>
      <c r="B54" s="68"/>
      <c r="C54" s="68"/>
      <c r="D54" s="63"/>
      <c r="E54" s="69"/>
      <c r="F54" s="69"/>
      <c r="G54" s="69"/>
      <c r="H54" s="69"/>
      <c r="I54" s="63"/>
      <c r="J54" s="20"/>
      <c r="K54" s="20"/>
      <c r="L54" s="20"/>
      <c r="M54" s="20"/>
      <c r="N54" s="20"/>
      <c r="O54" s="20"/>
      <c r="P54" s="20"/>
    </row>
    <row r="55" spans="1:16" customFormat="1" ht="15">
      <c r="A55" s="70"/>
      <c r="B55" s="69"/>
      <c r="C55" s="69"/>
      <c r="D55" s="71"/>
      <c r="E55" s="71"/>
      <c r="F55" s="69"/>
      <c r="G55" s="69"/>
      <c r="H55" s="72"/>
    </row>
    <row r="56" spans="1:16" customFormat="1" ht="15">
      <c r="A56" s="70"/>
      <c r="B56" s="69"/>
      <c r="C56" s="69"/>
      <c r="D56" s="71"/>
      <c r="E56" s="71"/>
      <c r="F56" s="69"/>
      <c r="G56" s="69"/>
      <c r="H56" s="72"/>
    </row>
    <row r="57" spans="1:16" ht="14.1" customHeight="1">
      <c r="B57" s="73"/>
      <c r="C57" s="74"/>
      <c r="D57" s="74"/>
      <c r="E57" s="75"/>
      <c r="F57" s="75"/>
      <c r="G57" s="74"/>
      <c r="H57" s="74"/>
      <c r="I57" s="41"/>
      <c r="J57" s="63"/>
    </row>
    <row r="59" spans="1:16">
      <c r="B59" s="76"/>
      <c r="C59" s="76"/>
      <c r="D59" s="77"/>
      <c r="E59" s="68"/>
      <c r="F59" s="68"/>
      <c r="G59" s="51"/>
      <c r="H59" s="6"/>
    </row>
    <row r="60" spans="1:16" customFormat="1" ht="15">
      <c r="A60" s="78"/>
      <c r="B60" s="72"/>
      <c r="C60" s="72"/>
      <c r="D60" s="72"/>
      <c r="E60" s="72"/>
      <c r="F60" s="72"/>
      <c r="G60" s="72"/>
    </row>
    <row r="63" spans="1:16">
      <c r="A63" s="20"/>
      <c r="B63" s="20"/>
      <c r="C63" s="20"/>
    </row>
    <row r="64" spans="1:16">
      <c r="A64" s="80"/>
      <c r="B64" s="80"/>
      <c r="C64" s="20"/>
      <c r="D64" s="81"/>
      <c r="H64" s="6"/>
    </row>
    <row r="65" spans="1:7" customFormat="1" ht="15">
      <c r="A65" s="78"/>
      <c r="B65" s="72"/>
      <c r="C65" s="72"/>
      <c r="D65" s="72"/>
      <c r="E65" s="72"/>
      <c r="F65" s="72"/>
      <c r="G65" s="72"/>
    </row>
  </sheetData>
  <sheetProtection formatCells="0" selectLockedCells="1"/>
  <mergeCells count="61">
    <mergeCell ref="B53:J53"/>
    <mergeCell ref="B54:C54"/>
    <mergeCell ref="C57:D57"/>
    <mergeCell ref="G57:H57"/>
    <mergeCell ref="B59:C59"/>
    <mergeCell ref="E59:F59"/>
    <mergeCell ref="G42:H42"/>
    <mergeCell ref="G43:H43"/>
    <mergeCell ref="G44:H44"/>
    <mergeCell ref="G46:H46"/>
    <mergeCell ref="G48:H48"/>
    <mergeCell ref="G49:H49"/>
    <mergeCell ref="G34:H34"/>
    <mergeCell ref="G35:H35"/>
    <mergeCell ref="G36:H36"/>
    <mergeCell ref="G38:H38"/>
    <mergeCell ref="G40:H40"/>
    <mergeCell ref="G41:H41"/>
    <mergeCell ref="B28:C28"/>
    <mergeCell ref="G28:H28"/>
    <mergeCell ref="B29:C29"/>
    <mergeCell ref="B30:C30"/>
    <mergeCell ref="G30:H30"/>
    <mergeCell ref="G32:H32"/>
    <mergeCell ref="B25:C25"/>
    <mergeCell ref="G25:H25"/>
    <mergeCell ref="B26:C26"/>
    <mergeCell ref="G26:H26"/>
    <mergeCell ref="B27:C27"/>
    <mergeCell ref="G27:H27"/>
    <mergeCell ref="G21:H21"/>
    <mergeCell ref="B22:C22"/>
    <mergeCell ref="B23:C23"/>
    <mergeCell ref="G23:H23"/>
    <mergeCell ref="B24:C24"/>
    <mergeCell ref="G24:H24"/>
    <mergeCell ref="B17:C17"/>
    <mergeCell ref="G17:H17"/>
    <mergeCell ref="B18:C18"/>
    <mergeCell ref="G18:H18"/>
    <mergeCell ref="G19:H19"/>
    <mergeCell ref="B20:C20"/>
    <mergeCell ref="B14:C14"/>
    <mergeCell ref="G14:H14"/>
    <mergeCell ref="B15:C15"/>
    <mergeCell ref="G15:H15"/>
    <mergeCell ref="B16:C16"/>
    <mergeCell ref="G16:H16"/>
    <mergeCell ref="B10:C10"/>
    <mergeCell ref="G10:H10"/>
    <mergeCell ref="B12:C12"/>
    <mergeCell ref="G12:H12"/>
    <mergeCell ref="B13:C13"/>
    <mergeCell ref="G13:H13"/>
    <mergeCell ref="C1:I1"/>
    <mergeCell ref="C2:I2"/>
    <mergeCell ref="C3:I3"/>
    <mergeCell ref="B5:C5"/>
    <mergeCell ref="G5:H5"/>
    <mergeCell ref="B8:C8"/>
    <mergeCell ref="G8:H8"/>
  </mergeCells>
  <printOptions horizontalCentered="1" verticalCentered="1"/>
  <pageMargins left="0.59055118110236227" right="0.39370078740157483" top="0.19685039370078741" bottom="0.1968503937007874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2017-10-18T20:59:24Z</dcterms:created>
  <dcterms:modified xsi:type="dcterms:W3CDTF">2017-10-18T21:00:04Z</dcterms:modified>
</cp:coreProperties>
</file>