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2915" windowHeight="9525"/>
  </bookViews>
  <sheets>
    <sheet name="EAICR acum" sheetId="1" r:id="rId1"/>
  </sheets>
  <calcPr calcId="144525"/>
</workbook>
</file>

<file path=xl/calcChain.xml><?xml version="1.0" encoding="utf-8"?>
<calcChain xmlns="http://schemas.openxmlformats.org/spreadsheetml/2006/main">
  <c r="I21" i="1" l="1"/>
  <c r="F21" i="1"/>
  <c r="D20" i="1"/>
  <c r="F20" i="1" s="1"/>
  <c r="H19" i="1"/>
  <c r="I19" i="1" s="1"/>
  <c r="D19" i="1"/>
  <c r="F19" i="1" s="1"/>
  <c r="F18" i="1"/>
  <c r="G18" i="1" s="1"/>
  <c r="H18" i="1" s="1"/>
  <c r="I18" i="1" s="1"/>
  <c r="I17" i="1"/>
  <c r="F17" i="1"/>
  <c r="H16" i="1"/>
  <c r="I16" i="1" s="1"/>
  <c r="D16" i="1"/>
  <c r="F16" i="1" s="1"/>
  <c r="H15" i="1"/>
  <c r="I15" i="1" s="1"/>
  <c r="G15" i="1"/>
  <c r="E15" i="1"/>
  <c r="D15" i="1"/>
  <c r="F15" i="1" s="1"/>
  <c r="I14" i="1"/>
  <c r="F14" i="1"/>
  <c r="H13" i="1"/>
  <c r="H23" i="1" s="1"/>
  <c r="D13" i="1"/>
  <c r="D23" i="1" s="1"/>
  <c r="H12" i="1"/>
  <c r="I12" i="1" s="1"/>
  <c r="G12" i="1"/>
  <c r="G23" i="1" s="1"/>
  <c r="E12" i="1"/>
  <c r="E23" i="1" s="1"/>
  <c r="D12" i="1"/>
  <c r="F12" i="1" s="1"/>
  <c r="H11" i="1"/>
  <c r="I11" i="1" s="1"/>
  <c r="D11" i="1"/>
  <c r="F11" i="1" s="1"/>
  <c r="I10" i="1"/>
  <c r="F10" i="1"/>
  <c r="I9" i="1"/>
  <c r="F9" i="1"/>
  <c r="H8" i="1"/>
  <c r="I8" i="1" s="1"/>
  <c r="D8" i="1"/>
  <c r="F8" i="1" s="1"/>
  <c r="I20" i="1" l="1"/>
  <c r="F13" i="1"/>
  <c r="F23" i="1" s="1"/>
  <c r="I13" i="1"/>
  <c r="I23" i="1" s="1"/>
  <c r="I24" i="1" l="1"/>
</calcChain>
</file>

<file path=xl/sharedStrings.xml><?xml version="1.0" encoding="utf-8"?>
<sst xmlns="http://schemas.openxmlformats.org/spreadsheetml/2006/main" count="36" uniqueCount="34">
  <si>
    <t>MUNICIPIO DE GENERAL CEPEDA, COAHUILA</t>
  </si>
  <si>
    <t>Estado Analítico de Ingresos</t>
  </si>
  <si>
    <t>Del 1 de octubre al 31 de diciembre del 2016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</si>
  <si>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</si>
  <si>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</si>
  <si>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</si>
  <si>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</si>
  <si>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</si>
  <si>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</si>
  <si>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</si>
  <si>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</si>
  <si>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</si>
  <si>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</si>
  <si>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</si>
  <si>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</si>
  <si>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</si>
  <si>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</si>
  <si>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</si>
  <si>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</si>
  <si>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</si>
  <si>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</si>
  <si>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</si>
  <si>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</si>
  <si>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</si>
  <si>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</si>
  <si>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</si>
  <si>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</si>
  <si>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</si>
  <si>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</si>
  <si>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</si>
  <si>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</si>
  <si>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¹ Los ingresos excedentes se presentan para efectos de cumplimiento de la Ley General de Contabilidad Gubernamental y el importe reflejado debe ser siempre mayor a cero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</si>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</sst>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164" fontId="15" fillId="0" borderId="0"/>
    <xf numFmtId="0" fontId="15" fillId="0" borderId="0"/>
    <xf numFmtId="0" fontId="16" fillId="0" borderId="0">
      <alignment vertical="top"/>
    </xf>
    <xf numFmtId="0" fontId="15" fillId="0" borderId="0"/>
    <xf numFmtId="0" fontId="15" fillId="0" borderId="0"/>
    <xf numFmtId="0" fontId="16" fillId="0" borderId="0">
      <alignment vertical="top"/>
    </xf>
  </cellStyleXfs>
  <cellXfs count="5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3" borderId="0" xfId="2" applyFont="1" applyFill="1"/>
    <xf numFmtId="0" fontId="4" fillId="3" borderId="0" xfId="2" applyFont="1" applyFill="1" applyAlignment="1">
      <alignment horizontal="center"/>
    </xf>
    <xf numFmtId="37" fontId="5" fillId="2" borderId="9" xfId="2" applyNumberFormat="1" applyFont="1" applyFill="1" applyBorder="1" applyAlignment="1">
      <alignment horizontal="center" vertical="center"/>
    </xf>
    <xf numFmtId="37" fontId="6" fillId="2" borderId="9" xfId="2" applyNumberFormat="1" applyFont="1" applyFill="1" applyBorder="1" applyAlignment="1">
      <alignment horizontal="center" vertical="center"/>
    </xf>
    <xf numFmtId="37" fontId="6" fillId="2" borderId="9" xfId="2" applyNumberFormat="1" applyFont="1" applyFill="1" applyBorder="1" applyAlignment="1">
      <alignment horizontal="center" vertical="center" wrapText="1"/>
    </xf>
    <xf numFmtId="37" fontId="6" fillId="2" borderId="9" xfId="2" applyNumberFormat="1" applyFont="1" applyFill="1" applyBorder="1" applyAlignment="1">
      <alignment horizontal="center" vertical="center"/>
    </xf>
    <xf numFmtId="37" fontId="6" fillId="2" borderId="9" xfId="2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4" fontId="7" fillId="3" borderId="10" xfId="1" applyNumberFormat="1" applyFont="1" applyFill="1" applyBorder="1" applyAlignment="1">
      <alignment vertical="center" wrapText="1"/>
    </xf>
    <xf numFmtId="0" fontId="8" fillId="3" borderId="4" xfId="2" applyFont="1" applyFill="1" applyBorder="1" applyAlignment="1">
      <alignment horizontal="center" vertical="center"/>
    </xf>
    <xf numFmtId="4" fontId="7" fillId="3" borderId="10" xfId="0" applyNumberFormat="1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wrapText="1"/>
    </xf>
    <xf numFmtId="4" fontId="8" fillId="3" borderId="8" xfId="3" applyNumberFormat="1" applyFont="1" applyFill="1" applyBorder="1" applyAlignment="1">
      <alignment horizontal="center"/>
    </xf>
    <xf numFmtId="4" fontId="8" fillId="3" borderId="11" xfId="3" applyNumberFormat="1" applyFont="1" applyFill="1" applyBorder="1" applyAlignment="1">
      <alignment horizontal="center"/>
    </xf>
    <xf numFmtId="0" fontId="10" fillId="3" borderId="12" xfId="2" applyFont="1" applyFill="1" applyBorder="1" applyAlignment="1">
      <alignment horizontal="centerContinuous"/>
    </xf>
    <xf numFmtId="0" fontId="10" fillId="3" borderId="13" xfId="2" applyFont="1" applyFill="1" applyBorder="1" applyAlignment="1">
      <alignment horizontal="centerContinuous"/>
    </xf>
    <xf numFmtId="0" fontId="10" fillId="3" borderId="14" xfId="2" applyFont="1" applyFill="1" applyBorder="1" applyAlignment="1">
      <alignment horizontal="left" wrapText="1"/>
    </xf>
    <xf numFmtId="4" fontId="7" fillId="3" borderId="15" xfId="1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vertical="top" wrapText="1"/>
    </xf>
    <xf numFmtId="4" fontId="11" fillId="3" borderId="2" xfId="0" applyNumberFormat="1" applyFont="1" applyFill="1" applyBorder="1" applyAlignment="1">
      <alignment vertical="top" wrapText="1"/>
    </xf>
    <xf numFmtId="4" fontId="12" fillId="0" borderId="12" xfId="0" applyNumberFormat="1" applyFont="1" applyBorder="1" applyAlignment="1">
      <alignment horizontal="center" vertical="top" wrapText="1"/>
    </xf>
    <xf numFmtId="4" fontId="12" fillId="0" borderId="14" xfId="0" applyNumberFormat="1" applyFont="1" applyBorder="1" applyAlignment="1">
      <alignment horizontal="center" vertical="top" wrapText="1"/>
    </xf>
    <xf numFmtId="4" fontId="7" fillId="3" borderId="11" xfId="1" applyNumberFormat="1" applyFont="1" applyFill="1" applyBorder="1" applyAlignment="1">
      <alignment horizontal="right" vertical="center" wrapText="1"/>
    </xf>
    <xf numFmtId="0" fontId="4" fillId="3" borderId="0" xfId="0" applyFont="1" applyFill="1"/>
    <xf numFmtId="0" fontId="13" fillId="3" borderId="0" xfId="0" applyFont="1" applyFill="1" applyBorder="1" applyAlignment="1" applyProtection="1">
      <alignment horizontal="left" vertical="top"/>
    </xf>
    <xf numFmtId="0" fontId="13" fillId="3" borderId="0" xfId="0" applyFont="1" applyFill="1" applyBorder="1" applyAlignment="1" applyProtection="1">
      <alignment horizontal="left" vertical="top"/>
    </xf>
    <xf numFmtId="0" fontId="13" fillId="3" borderId="0" xfId="0" applyFont="1" applyFill="1" applyBorder="1" applyAlignment="1" applyProtection="1">
      <alignment horizontal="center"/>
      <protection locked="0"/>
    </xf>
    <xf numFmtId="43" fontId="13" fillId="3" borderId="0" xfId="1" applyFont="1" applyFill="1" applyBorder="1" applyProtection="1"/>
    <xf numFmtId="0" fontId="14" fillId="3" borderId="0" xfId="0" applyFont="1" applyFill="1" applyBorder="1" applyProtection="1"/>
    <xf numFmtId="0" fontId="13" fillId="3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14" fillId="3" borderId="0" xfId="0" applyFont="1" applyFill="1" applyBorder="1" applyAlignment="1" applyProtection="1">
      <protection locked="0"/>
    </xf>
    <xf numFmtId="0" fontId="13" fillId="3" borderId="0" xfId="0" applyFont="1" applyFill="1" applyBorder="1" applyAlignment="1" applyProtection="1">
      <alignment horizontal="center" vertical="top" wrapText="1"/>
      <protection locked="0"/>
    </xf>
    <xf numFmtId="43" fontId="13" fillId="3" borderId="0" xfId="1" applyFont="1" applyFill="1" applyBorder="1" applyAlignment="1" applyProtection="1">
      <alignment vertical="top"/>
    </xf>
    <xf numFmtId="0" fontId="13" fillId="3" borderId="0" xfId="0" applyFont="1" applyFill="1" applyBorder="1" applyAlignment="1" applyProtection="1">
      <alignment horizontal="center" vertical="top" wrapText="1"/>
      <protection locked="0"/>
    </xf>
    <xf numFmtId="0" fontId="13" fillId="3" borderId="0" xfId="0" applyFont="1" applyFill="1" applyBorder="1" applyAlignment="1" applyProtection="1">
      <protection locked="0"/>
    </xf>
    <xf numFmtId="0" fontId="14" fillId="0" borderId="0" xfId="0" applyFont="1"/>
  </cellXfs>
  <cellStyles count="10">
    <cellStyle name="=C:\WINNT\SYSTEM32\COMMAND.COM" xfId="4"/>
    <cellStyle name="Millares" xfId="1" builtinId="3"/>
    <cellStyle name="Millares 2" xfId="3"/>
    <cellStyle name="Normal" xfId="0" builtinId="0"/>
    <cellStyle name="Normal 2" xfId="5"/>
    <cellStyle name="Normal 2 2" xfId="6"/>
    <cellStyle name="Normal 2 2 2" xfId="7"/>
    <cellStyle name="Normal 2 2 3" xfId="8"/>
    <cellStyle name="Normal 2 3" xfId="9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topLeftCell="A18" workbookViewId="0">
      <selection activeCell="A31" sqref="A31:I55"/>
    </sheetView>
  </sheetViews>
  <sheetFormatPr baseColWidth="10" defaultRowHeight="11.25" x14ac:dyDescent="0.2"/>
  <cols>
    <col min="1" max="2" width="3.7109375" style="5" customWidth="1"/>
    <col min="3" max="3" width="33.5703125" style="5" customWidth="1"/>
    <col min="4" max="4" width="13.7109375" style="5" customWidth="1"/>
    <col min="5" max="5" width="13.42578125" style="5" customWidth="1"/>
    <col min="6" max="6" width="14.42578125" style="5" customWidth="1"/>
    <col min="7" max="7" width="14.140625" style="5" customWidth="1"/>
    <col min="8" max="8" width="12.5703125" style="5" customWidth="1"/>
    <col min="9" max="9" width="12" style="5" customWidth="1"/>
    <col min="10" max="10" width="2" style="4" customWidth="1"/>
    <col min="11" max="16384" width="11.42578125" style="5"/>
  </cols>
  <sheetData>
    <row r="1" spans="1:13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3" ht="20.25" x14ac:dyDescent="0.3">
      <c r="A2" s="6" t="s">
        <v>1</v>
      </c>
      <c r="B2" s="7"/>
      <c r="C2" s="7"/>
      <c r="D2" s="7"/>
      <c r="E2" s="7"/>
      <c r="F2" s="7"/>
      <c r="G2" s="7"/>
      <c r="H2" s="7"/>
      <c r="I2" s="8"/>
    </row>
    <row r="3" spans="1:13" ht="20.25" x14ac:dyDescent="0.3">
      <c r="A3" s="9" t="s">
        <v>2</v>
      </c>
      <c r="B3" s="10"/>
      <c r="C3" s="10"/>
      <c r="D3" s="10"/>
      <c r="E3" s="10"/>
      <c r="F3" s="10"/>
      <c r="G3" s="10"/>
      <c r="H3" s="10"/>
      <c r="I3" s="11"/>
    </row>
    <row r="4" spans="1:13" s="4" customFormat="1" ht="3" customHeight="1" x14ac:dyDescent="0.2">
      <c r="A4" s="12"/>
      <c r="B4" s="12"/>
      <c r="C4" s="12"/>
      <c r="E4" s="13"/>
      <c r="F4" s="13"/>
      <c r="G4" s="13"/>
      <c r="H4" s="13"/>
      <c r="I4" s="13"/>
    </row>
    <row r="5" spans="1:13" ht="12" customHeight="1" x14ac:dyDescent="0.2">
      <c r="A5" s="14" t="s">
        <v>3</v>
      </c>
      <c r="B5" s="14"/>
      <c r="C5" s="14"/>
      <c r="D5" s="15" t="s">
        <v>4</v>
      </c>
      <c r="E5" s="15"/>
      <c r="F5" s="15"/>
      <c r="G5" s="15"/>
      <c r="H5" s="15"/>
      <c r="I5" s="16" t="s">
        <v>5</v>
      </c>
    </row>
    <row r="6" spans="1:13" ht="22.5" x14ac:dyDescent="0.2">
      <c r="A6" s="14"/>
      <c r="B6" s="14"/>
      <c r="C6" s="14"/>
      <c r="D6" s="17" t="s">
        <v>6</v>
      </c>
      <c r="E6" s="18" t="s">
        <v>7</v>
      </c>
      <c r="F6" s="17" t="s">
        <v>8</v>
      </c>
      <c r="G6" s="17" t="s">
        <v>9</v>
      </c>
      <c r="H6" s="17" t="s">
        <v>10</v>
      </c>
      <c r="I6" s="16"/>
    </row>
    <row r="7" spans="1:13" ht="12" customHeight="1" x14ac:dyDescent="0.2">
      <c r="A7" s="14"/>
      <c r="B7" s="14"/>
      <c r="C7" s="14"/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</row>
    <row r="8" spans="1:13" ht="12" customHeight="1" x14ac:dyDescent="0.2">
      <c r="A8" s="19" t="s">
        <v>17</v>
      </c>
      <c r="B8" s="20"/>
      <c r="C8" s="21"/>
      <c r="D8" s="22">
        <f>1524635/4</f>
        <v>381158.75</v>
      </c>
      <c r="E8" s="22">
        <v>0</v>
      </c>
      <c r="F8" s="22">
        <f>+D8+E8</f>
        <v>381158.75</v>
      </c>
      <c r="G8" s="22">
        <v>157913.04999999999</v>
      </c>
      <c r="H8" s="22">
        <f>G8</f>
        <v>157913.04999999999</v>
      </c>
      <c r="I8" s="22">
        <f>+H8-D8</f>
        <v>-223245.7</v>
      </c>
      <c r="M8" s="5">
        <v>1524635</v>
      </c>
    </row>
    <row r="9" spans="1:13" ht="14.25" customHeight="1" x14ac:dyDescent="0.2">
      <c r="A9" s="19" t="s">
        <v>18</v>
      </c>
      <c r="B9" s="20"/>
      <c r="C9" s="21"/>
      <c r="D9" s="22">
        <v>0</v>
      </c>
      <c r="E9" s="22">
        <v>0</v>
      </c>
      <c r="F9" s="22">
        <f t="shared" ref="F9:F21" si="0">+D9+E9</f>
        <v>0</v>
      </c>
      <c r="G9" s="22">
        <v>0</v>
      </c>
      <c r="H9" s="22">
        <v>0</v>
      </c>
      <c r="I9" s="22">
        <f t="shared" ref="I9:I21" si="1">+H9-D9</f>
        <v>0</v>
      </c>
      <c r="M9" s="5">
        <v>0</v>
      </c>
    </row>
    <row r="10" spans="1:13" ht="12" customHeight="1" x14ac:dyDescent="0.2">
      <c r="A10" s="19" t="s">
        <v>19</v>
      </c>
      <c r="B10" s="20"/>
      <c r="C10" s="21"/>
      <c r="D10" s="22">
        <v>0</v>
      </c>
      <c r="E10" s="22">
        <v>0</v>
      </c>
      <c r="F10" s="22">
        <f t="shared" si="0"/>
        <v>0</v>
      </c>
      <c r="G10" s="22">
        <v>0</v>
      </c>
      <c r="H10" s="22">
        <v>0</v>
      </c>
      <c r="I10" s="22">
        <f t="shared" si="1"/>
        <v>0</v>
      </c>
      <c r="M10" s="5">
        <v>0</v>
      </c>
    </row>
    <row r="11" spans="1:13" ht="13.5" customHeight="1" x14ac:dyDescent="0.2">
      <c r="A11" s="19" t="s">
        <v>20</v>
      </c>
      <c r="B11" s="20"/>
      <c r="C11" s="21"/>
      <c r="D11" s="22">
        <f>4004918/4</f>
        <v>1001229.5</v>
      </c>
      <c r="E11" s="22">
        <v>0</v>
      </c>
      <c r="F11" s="22">
        <f t="shared" si="0"/>
        <v>1001229.5</v>
      </c>
      <c r="G11" s="22">
        <v>68818.960000000006</v>
      </c>
      <c r="H11" s="22">
        <f>G11</f>
        <v>68818.960000000006</v>
      </c>
      <c r="I11" s="22">
        <f t="shared" si="1"/>
        <v>-932410.54</v>
      </c>
      <c r="M11" s="5">
        <v>4004918</v>
      </c>
    </row>
    <row r="12" spans="1:13" ht="12" customHeight="1" x14ac:dyDescent="0.2">
      <c r="A12" s="19" t="s">
        <v>21</v>
      </c>
      <c r="B12" s="20"/>
      <c r="C12" s="21"/>
      <c r="D12" s="22">
        <f>61240/4</f>
        <v>15310</v>
      </c>
      <c r="E12" s="22">
        <f>+E13+E14</f>
        <v>0</v>
      </c>
      <c r="F12" s="22">
        <f t="shared" si="0"/>
        <v>15310</v>
      </c>
      <c r="G12" s="22">
        <f>G13</f>
        <v>14562.29</v>
      </c>
      <c r="H12" s="22">
        <f t="shared" ref="H12:H13" si="2">G12</f>
        <v>14562.29</v>
      </c>
      <c r="I12" s="22">
        <f t="shared" si="1"/>
        <v>-747.70999999999913</v>
      </c>
      <c r="M12" s="5">
        <v>61240</v>
      </c>
    </row>
    <row r="13" spans="1:13" ht="12" customHeight="1" x14ac:dyDescent="0.2">
      <c r="A13" s="23"/>
      <c r="B13" s="20" t="s">
        <v>22</v>
      </c>
      <c r="C13" s="21"/>
      <c r="D13" s="22">
        <f>61240/4</f>
        <v>15310</v>
      </c>
      <c r="E13" s="22">
        <v>0</v>
      </c>
      <c r="F13" s="22">
        <f>+D13+E13</f>
        <v>15310</v>
      </c>
      <c r="G13" s="22">
        <v>14562.29</v>
      </c>
      <c r="H13" s="22">
        <f t="shared" si="2"/>
        <v>14562.29</v>
      </c>
      <c r="I13" s="22">
        <f t="shared" si="1"/>
        <v>-747.70999999999913</v>
      </c>
      <c r="M13" s="5">
        <v>61240</v>
      </c>
    </row>
    <row r="14" spans="1:13" ht="14.25" customHeight="1" x14ac:dyDescent="0.2">
      <c r="A14" s="23"/>
      <c r="B14" s="20" t="s">
        <v>23</v>
      </c>
      <c r="C14" s="21"/>
      <c r="D14" s="22">
        <v>0</v>
      </c>
      <c r="E14" s="22">
        <v>0</v>
      </c>
      <c r="F14" s="22">
        <f t="shared" si="0"/>
        <v>0</v>
      </c>
      <c r="G14" s="22">
        <v>0</v>
      </c>
      <c r="H14" s="22">
        <v>0</v>
      </c>
      <c r="I14" s="22">
        <f t="shared" si="1"/>
        <v>0</v>
      </c>
      <c r="M14" s="5">
        <v>0</v>
      </c>
    </row>
    <row r="15" spans="1:13" ht="14.25" customHeight="1" x14ac:dyDescent="0.2">
      <c r="A15" s="19" t="s">
        <v>24</v>
      </c>
      <c r="B15" s="20"/>
      <c r="C15" s="21"/>
      <c r="D15" s="22">
        <f>135451/4</f>
        <v>33862.75</v>
      </c>
      <c r="E15" s="22">
        <f>+E16+E17</f>
        <v>0</v>
      </c>
      <c r="F15" s="22">
        <f t="shared" si="0"/>
        <v>33862.75</v>
      </c>
      <c r="G15" s="22">
        <f>G16</f>
        <v>133659.67000000001</v>
      </c>
      <c r="H15" s="22">
        <f t="shared" ref="H15:H16" si="3">G15</f>
        <v>133659.67000000001</v>
      </c>
      <c r="I15" s="22">
        <f t="shared" si="1"/>
        <v>99796.920000000013</v>
      </c>
      <c r="M15" s="5">
        <v>135451</v>
      </c>
    </row>
    <row r="16" spans="1:13" ht="14.25" customHeight="1" x14ac:dyDescent="0.2">
      <c r="A16" s="23"/>
      <c r="B16" s="20" t="s">
        <v>22</v>
      </c>
      <c r="C16" s="21"/>
      <c r="D16" s="22">
        <f>135451/4</f>
        <v>33862.75</v>
      </c>
      <c r="E16" s="22">
        <v>0</v>
      </c>
      <c r="F16" s="22">
        <f t="shared" si="0"/>
        <v>33862.75</v>
      </c>
      <c r="G16" s="22">
        <v>133659.67000000001</v>
      </c>
      <c r="H16" s="22">
        <f t="shared" si="3"/>
        <v>133659.67000000001</v>
      </c>
      <c r="I16" s="22">
        <f t="shared" si="1"/>
        <v>99796.920000000013</v>
      </c>
      <c r="M16" s="5">
        <v>135451</v>
      </c>
    </row>
    <row r="17" spans="1:13" ht="12" customHeight="1" x14ac:dyDescent="0.2">
      <c r="A17" s="23"/>
      <c r="B17" s="20" t="s">
        <v>23</v>
      </c>
      <c r="C17" s="21"/>
      <c r="D17" s="22">
        <v>0</v>
      </c>
      <c r="E17" s="22">
        <v>0</v>
      </c>
      <c r="F17" s="22">
        <f t="shared" si="0"/>
        <v>0</v>
      </c>
      <c r="G17" s="22">
        <v>0</v>
      </c>
      <c r="H17" s="22">
        <v>0</v>
      </c>
      <c r="I17" s="22">
        <f t="shared" si="1"/>
        <v>0</v>
      </c>
      <c r="M17" s="5">
        <v>0</v>
      </c>
    </row>
    <row r="18" spans="1:13" ht="12" customHeight="1" x14ac:dyDescent="0.2">
      <c r="A18" s="19" t="s">
        <v>25</v>
      </c>
      <c r="B18" s="20"/>
      <c r="C18" s="21"/>
      <c r="D18" s="22">
        <v>0</v>
      </c>
      <c r="E18" s="24">
        <v>0</v>
      </c>
      <c r="F18" s="24">
        <f>+D18+E18</f>
        <v>0</v>
      </c>
      <c r="G18" s="24">
        <f t="shared" ref="G18:H18" si="4">+F18</f>
        <v>0</v>
      </c>
      <c r="H18" s="24">
        <f t="shared" si="4"/>
        <v>0</v>
      </c>
      <c r="I18" s="22">
        <f t="shared" si="1"/>
        <v>0</v>
      </c>
      <c r="M18" s="5">
        <v>0</v>
      </c>
    </row>
    <row r="19" spans="1:13" ht="15" customHeight="1" x14ac:dyDescent="0.2">
      <c r="A19" s="19" t="s">
        <v>26</v>
      </c>
      <c r="B19" s="20"/>
      <c r="C19" s="21"/>
      <c r="D19" s="22">
        <f>34886720/4</f>
        <v>8721680</v>
      </c>
      <c r="E19" s="22">
        <v>0</v>
      </c>
      <c r="F19" s="22">
        <f>+D19</f>
        <v>8721680</v>
      </c>
      <c r="G19" s="22">
        <v>8821926.8900000006</v>
      </c>
      <c r="H19" s="22">
        <f>G19</f>
        <v>8821926.8900000006</v>
      </c>
      <c r="I19" s="22">
        <f t="shared" si="1"/>
        <v>100246.8900000006</v>
      </c>
      <c r="M19" s="5">
        <v>34886720</v>
      </c>
    </row>
    <row r="20" spans="1:13" ht="12" customHeight="1" x14ac:dyDescent="0.2">
      <c r="A20" s="19" t="s">
        <v>27</v>
      </c>
      <c r="B20" s="20"/>
      <c r="C20" s="21"/>
      <c r="D20" s="22">
        <f>1100000/4</f>
        <v>275000</v>
      </c>
      <c r="E20" s="22">
        <v>0</v>
      </c>
      <c r="F20" s="22">
        <f>+D20</f>
        <v>275000</v>
      </c>
      <c r="G20" s="22">
        <v>0</v>
      </c>
      <c r="H20" s="22">
        <v>0</v>
      </c>
      <c r="I20" s="22">
        <f t="shared" si="1"/>
        <v>-275000</v>
      </c>
      <c r="M20" s="5">
        <v>1100000</v>
      </c>
    </row>
    <row r="21" spans="1:13" ht="15" customHeight="1" x14ac:dyDescent="0.2">
      <c r="A21" s="19" t="s">
        <v>28</v>
      </c>
      <c r="B21" s="20"/>
      <c r="C21" s="21"/>
      <c r="D21" s="22">
        <v>0</v>
      </c>
      <c r="E21" s="22">
        <v>0</v>
      </c>
      <c r="F21" s="22">
        <f t="shared" si="0"/>
        <v>0</v>
      </c>
      <c r="G21" s="22">
        <v>0</v>
      </c>
      <c r="H21" s="22">
        <v>0</v>
      </c>
      <c r="I21" s="22">
        <f t="shared" si="1"/>
        <v>0</v>
      </c>
      <c r="M21" s="5">
        <v>0</v>
      </c>
    </row>
    <row r="22" spans="1:13" ht="9" customHeight="1" x14ac:dyDescent="0.2">
      <c r="A22" s="25"/>
      <c r="B22" s="26"/>
      <c r="C22" s="27"/>
      <c r="D22" s="28"/>
      <c r="E22" s="29"/>
      <c r="F22" s="29"/>
      <c r="G22" s="29"/>
      <c r="H22" s="29"/>
      <c r="I22" s="29"/>
    </row>
    <row r="23" spans="1:13" ht="17.25" customHeight="1" x14ac:dyDescent="0.2">
      <c r="A23" s="30"/>
      <c r="B23" s="31"/>
      <c r="C23" s="32" t="s">
        <v>29</v>
      </c>
      <c r="D23" s="22">
        <f>SUM(D8:D22)-D13-D16</f>
        <v>10428241</v>
      </c>
      <c r="E23" s="22">
        <f t="shared" ref="E23" si="5">SUM(E8:E22)</f>
        <v>0</v>
      </c>
      <c r="F23" s="22">
        <f>SUM(F8:F22)-F13-F16</f>
        <v>10428241</v>
      </c>
      <c r="G23" s="22">
        <f>SUM(G8:G22)-G13-G16</f>
        <v>9196880.8600000013</v>
      </c>
      <c r="H23" s="22">
        <f>SUM(H8:H22)-H13-H16</f>
        <v>9196880.8600000013</v>
      </c>
      <c r="I23" s="33">
        <f t="shared" ref="I23:I24" si="6">SUM(I8:I22)-I13-I16</f>
        <v>-1231360.1399999992</v>
      </c>
      <c r="M23" s="5">
        <v>41712964</v>
      </c>
    </row>
    <row r="24" spans="1:13" ht="18" customHeight="1" x14ac:dyDescent="0.2">
      <c r="A24" s="34"/>
      <c r="B24" s="34"/>
      <c r="C24" s="34"/>
      <c r="D24" s="35"/>
      <c r="E24" s="35"/>
      <c r="F24" s="35"/>
      <c r="G24" s="36" t="s">
        <v>30</v>
      </c>
      <c r="H24" s="37"/>
      <c r="I24" s="38">
        <f t="shared" si="6"/>
        <v>-2140425.3699999982</v>
      </c>
    </row>
    <row r="25" spans="1:13" ht="16.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</row>
    <row r="26" spans="1:13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13" x14ac:dyDescent="0.2">
      <c r="A27" s="39" t="s">
        <v>32</v>
      </c>
      <c r="B27" s="4"/>
      <c r="C27" s="4"/>
      <c r="D27" s="4"/>
      <c r="E27" s="4"/>
      <c r="F27" s="4"/>
      <c r="G27" s="4"/>
      <c r="H27" s="4"/>
      <c r="I27" s="4"/>
    </row>
    <row r="28" spans="1:13" ht="12" x14ac:dyDescent="0.2">
      <c r="A28" s="40" t="s">
        <v>33</v>
      </c>
      <c r="B28" s="40"/>
      <c r="C28" s="40"/>
      <c r="D28" s="40"/>
      <c r="E28" s="40"/>
      <c r="F28" s="40"/>
      <c r="G28" s="40"/>
      <c r="H28" s="40"/>
      <c r="I28" s="40"/>
    </row>
    <row r="29" spans="1:13" ht="12" x14ac:dyDescent="0.2">
      <c r="A29" s="41"/>
      <c r="B29" s="41"/>
      <c r="C29" s="41"/>
      <c r="D29" s="41"/>
      <c r="E29" s="41"/>
      <c r="F29" s="41"/>
      <c r="G29" s="41"/>
      <c r="H29" s="41"/>
      <c r="I29" s="41"/>
    </row>
    <row r="30" spans="1:13" ht="12" x14ac:dyDescent="0.2">
      <c r="A30" s="41"/>
      <c r="B30" s="41"/>
      <c r="C30" s="41"/>
      <c r="D30" s="41"/>
      <c r="E30" s="41"/>
      <c r="F30" s="41"/>
      <c r="G30" s="41"/>
      <c r="H30" s="41"/>
      <c r="I30" s="41"/>
    </row>
    <row r="31" spans="1:13" ht="12" x14ac:dyDescent="0.2">
      <c r="A31" s="41"/>
      <c r="B31" s="41"/>
      <c r="C31" s="41"/>
      <c r="D31" s="41"/>
      <c r="E31" s="41"/>
      <c r="F31" s="41"/>
      <c r="G31" s="41"/>
      <c r="H31" s="41"/>
      <c r="I31" s="41"/>
    </row>
    <row r="32" spans="1:13" ht="12" x14ac:dyDescent="0.2">
      <c r="C32" s="42"/>
      <c r="D32" s="42"/>
      <c r="E32" s="43"/>
      <c r="F32" s="44"/>
      <c r="G32" s="45"/>
      <c r="H32" s="45"/>
      <c r="I32" s="46"/>
    </row>
    <row r="33" spans="1:9" customFormat="1" ht="15" x14ac:dyDescent="0.25">
      <c r="A33" s="47"/>
      <c r="B33" s="47"/>
      <c r="C33" s="43"/>
      <c r="D33" s="43"/>
      <c r="E33" s="47"/>
      <c r="F33" s="47"/>
      <c r="G33" s="5"/>
    </row>
    <row r="34" spans="1:9" ht="12" x14ac:dyDescent="0.2">
      <c r="C34" s="48"/>
      <c r="D34" s="48"/>
      <c r="E34" s="49"/>
      <c r="F34" s="49"/>
      <c r="G34" s="48"/>
      <c r="H34" s="48"/>
    </row>
    <row r="35" spans="1:9" ht="12" x14ac:dyDescent="0.2">
      <c r="C35" s="50"/>
      <c r="D35" s="50"/>
      <c r="E35" s="49"/>
      <c r="F35" s="49"/>
      <c r="G35" s="50"/>
      <c r="H35" s="50"/>
    </row>
    <row r="37" spans="1:9" ht="12" x14ac:dyDescent="0.2">
      <c r="C37" s="42"/>
      <c r="D37" s="42"/>
      <c r="F37" s="51"/>
      <c r="G37" s="51"/>
      <c r="H37" s="46"/>
      <c r="I37" s="46"/>
    </row>
    <row r="38" spans="1:9" customFormat="1" ht="15" x14ac:dyDescent="0.25">
      <c r="A38" s="52"/>
      <c r="B38" s="5"/>
      <c r="C38" s="5"/>
      <c r="D38" s="5"/>
      <c r="E38" s="5"/>
      <c r="F38" s="5"/>
      <c r="G38" s="5"/>
    </row>
    <row r="39" spans="1:9" customFormat="1" ht="15" x14ac:dyDescent="0.25">
      <c r="A39" s="52"/>
      <c r="B39" s="5"/>
      <c r="C39" s="5"/>
      <c r="D39" s="5"/>
      <c r="E39" s="5"/>
      <c r="F39" s="5"/>
      <c r="G39" s="5"/>
    </row>
    <row r="42" spans="1:9" x14ac:dyDescent="0.2">
      <c r="C42" s="46"/>
      <c r="D42" s="46"/>
    </row>
    <row r="43" spans="1:9" customFormat="1" ht="15" x14ac:dyDescent="0.25">
      <c r="A43" s="52"/>
      <c r="B43" s="5"/>
      <c r="C43" s="5"/>
      <c r="D43" s="5"/>
      <c r="E43" s="5"/>
      <c r="F43" s="5"/>
      <c r="G43" s="5"/>
    </row>
  </sheetData>
  <mergeCells count="27">
    <mergeCell ref="C34:D34"/>
    <mergeCell ref="G34:H34"/>
    <mergeCell ref="C37:D37"/>
    <mergeCell ref="A20:C20"/>
    <mergeCell ref="A21:C21"/>
    <mergeCell ref="I23:I24"/>
    <mergeCell ref="G24:H24"/>
    <mergeCell ref="A28:I28"/>
    <mergeCell ref="C32:D32"/>
    <mergeCell ref="B14:C14"/>
    <mergeCell ref="A15:C15"/>
    <mergeCell ref="B16:C16"/>
    <mergeCell ref="B17:C17"/>
    <mergeCell ref="A18:C18"/>
    <mergeCell ref="A19:C19"/>
    <mergeCell ref="A8:C8"/>
    <mergeCell ref="A9:C9"/>
    <mergeCell ref="A10:C10"/>
    <mergeCell ref="A11:C11"/>
    <mergeCell ref="A12:C12"/>
    <mergeCell ref="B13:C13"/>
    <mergeCell ref="A1:I1"/>
    <mergeCell ref="A2:I2"/>
    <mergeCell ref="A3:I3"/>
    <mergeCell ref="A5:C7"/>
    <mergeCell ref="D5:H5"/>
    <mergeCell ref="I5:I6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EAICR acum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2017-10-18T21:21:11Z</dcterms:created>
  <dcterms:modified xsi:type="dcterms:W3CDTF">2017-10-18T21:21:29Z</dcterms:modified>
</cp:coreProperties>
</file>