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320" windowHeight="11640"/>
  </bookViews>
  <sheets>
    <sheet name="EAE COG" sheetId="1" r:id="rId1"/>
  </sheets>
  <definedNames>
    <definedName name="_xlnm.Print_Area" localSheetId="0">'EAE COG'!$B$1:$I$96</definedName>
  </definedNames>
  <calcPr calcId="144525"/>
</workbook>
</file>

<file path=xl/calcChain.xml><?xml version="1.0" encoding="utf-8"?>
<calcChain xmlns="http://schemas.openxmlformats.org/spreadsheetml/2006/main">
  <c r="G37" i="1" l="1"/>
  <c r="H69" i="1" l="1"/>
  <c r="G69" i="1"/>
  <c r="E69" i="1"/>
  <c r="H73" i="1"/>
  <c r="G73" i="1"/>
  <c r="E73" i="1"/>
  <c r="D73" i="1"/>
  <c r="F80" i="1"/>
  <c r="F73" i="1" s="1"/>
  <c r="F60" i="1"/>
  <c r="F59" i="1"/>
  <c r="I59" i="1" s="1"/>
  <c r="F58" i="1"/>
  <c r="I58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H37" i="1"/>
  <c r="E37" i="1"/>
  <c r="D37" i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H27" i="1"/>
  <c r="G27" i="1"/>
  <c r="E27" i="1"/>
  <c r="D27" i="1"/>
  <c r="F21" i="1"/>
  <c r="I21" i="1" s="1"/>
  <c r="F26" i="1"/>
  <c r="I26" i="1" s="1"/>
  <c r="F25" i="1"/>
  <c r="I25" i="1" s="1"/>
  <c r="F24" i="1"/>
  <c r="I24" i="1" s="1"/>
  <c r="F23" i="1"/>
  <c r="I23" i="1" s="1"/>
  <c r="F22" i="1"/>
  <c r="I22" i="1" s="1"/>
  <c r="F20" i="1"/>
  <c r="I20" i="1" s="1"/>
  <c r="F19" i="1"/>
  <c r="I19" i="1" s="1"/>
  <c r="F18" i="1"/>
  <c r="I18" i="1" s="1"/>
  <c r="H17" i="1"/>
  <c r="G17" i="1"/>
  <c r="E17" i="1"/>
  <c r="D17" i="1"/>
  <c r="H9" i="1"/>
  <c r="H81" i="1" s="1"/>
  <c r="G9" i="1"/>
  <c r="E9" i="1"/>
  <c r="E81" i="1" s="1"/>
  <c r="D9" i="1"/>
  <c r="D81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I57" i="1" l="1"/>
  <c r="G81" i="1"/>
  <c r="I80" i="1"/>
  <c r="I73" i="1" s="1"/>
  <c r="F57" i="1"/>
  <c r="I47" i="1"/>
  <c r="F47" i="1"/>
  <c r="F37" i="1"/>
  <c r="I37" i="1"/>
  <c r="F27" i="1"/>
  <c r="I28" i="1"/>
  <c r="I27" i="1" s="1"/>
  <c r="I17" i="1"/>
  <c r="F17" i="1"/>
  <c r="F9" i="1"/>
  <c r="F81" i="1" s="1"/>
  <c r="I9" i="1"/>
  <c r="I81" i="1" s="1"/>
</calcChain>
</file>

<file path=xl/sharedStrings.xml><?xml version="1.0" encoding="utf-8"?>
<sst xmlns="http://schemas.openxmlformats.org/spreadsheetml/2006/main" count="100" uniqueCount="100">
  <si>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</si>
  <si>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</si>
  <si>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</si>
  <si>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</si>
  <si>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</si>
  <si>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</si>
  <si>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</si>
  <si>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</si>
  <si>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</si>
  <si>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</si>
  <si>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</si>
  <si>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</si>
  <si>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</si>
  <si>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</si>
  <si>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</si>
  <si>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</si>
  <si>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</si>
  <si>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</si>
  <si>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</si>
  <si>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</si>
  <si>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</si>
  <si>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</si>
  <si>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</si>
  <si>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</si>
  <si>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</si>
  <si>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</si>
  <si>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</si>
  <si>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</si>
  <si>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</si>
  <si>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</si>
  <si>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</si>
  <si>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</si>
  <si>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</si>
  <si>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</si>
  <si>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</si>
  <si>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</si>
  <si>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</si>
  <si>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</si>
  <si>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</si>
  <si>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</si>
  <si>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</si>
  <si>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</si>
  <si>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</si>
  <si>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</si>
  <si>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</si>
  <si>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</si>
  <si>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</si>
  <si>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</si>
  <si>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</si>
  <si>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</si>
  <si>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</si>
  <si>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</si>
  <si>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</si>
  <si>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</si>
  <si>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</si>
  <si>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</si>
  <si>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</si>
  <si>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</si>
  <si>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</si>
  <si>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</si>
  <si>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</si>
  <si>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</si>
  <si>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</si>
  <si>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</si>
  <si>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</si>
  <si>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</si>
  <si>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</si>
  <si>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</si>
  <si>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</si>
  <si>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</si>
  <si>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</si>
  <si>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</si>
  <si>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</si>
  <si>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</si>
  <si>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</si>
  <si>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</si>
  <si>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</si>
  <si>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</si>
  <si>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</si>
  <si>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</si>
  <si>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</si>
  <si>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</si>
  <si>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</si>
  <si>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</si>
  <si>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</si>
  <si>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</si>
  <si>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</si>
  <si>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</si>
  <si>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</si>
  <si>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</si>
  <si>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</si>
  <si>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MUNICIPIO DE MUZQUIZ COAHUILA</t>
  </si>
  <si>
    <t>C.LUISA ALEJANDRA DEL CARMEN SANTOS CADENA</t>
  </si>
  <si>
    <t>PRESIDENTE MUNICIPAL</t>
  </si>
  <si>
    <t>C.P, HUGO ALFONSO ELIZONDO SOSA</t>
  </si>
  <si>
    <t>CONTRALOR MUNIUCIPAL</t>
  </si>
  <si>
    <t>LIC. EMILIO CERNA RODRIGUEZ</t>
  </si>
  <si>
    <t>TESORERO MUNICIPAL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</si>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</sst>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5"/>
  <sheetViews>
    <sheetView showGridLines="0" tabSelected="1" topLeftCell="C1" zoomScale="90" zoomScaleNormal="90" workbookViewId="0">
      <selection activeCell="B6" sqref="B6:C8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55.710937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6" t="s">
        <v>91</v>
      </c>
      <c r="C2" s="17"/>
      <c r="D2" s="17"/>
      <c r="E2" s="17"/>
      <c r="F2" s="17"/>
      <c r="G2" s="17"/>
      <c r="H2" s="17"/>
      <c r="I2" s="18"/>
      <c r="K2" s="10" t="s">
        <v>89</v>
      </c>
    </row>
    <row r="3" spans="2:11" x14ac:dyDescent="0.2">
      <c r="B3" s="19" t="s">
        <v>0</v>
      </c>
      <c r="C3" s="20"/>
      <c r="D3" s="20"/>
      <c r="E3" s="20"/>
      <c r="F3" s="20"/>
      <c r="G3" s="20"/>
      <c r="H3" s="20"/>
      <c r="I3" s="21"/>
    </row>
    <row r="4" spans="2:11" x14ac:dyDescent="0.2">
      <c r="B4" s="19" t="s">
        <v>1</v>
      </c>
      <c r="C4" s="20"/>
      <c r="D4" s="20"/>
      <c r="E4" s="20"/>
      <c r="F4" s="20"/>
      <c r="G4" s="20"/>
      <c r="H4" s="20"/>
      <c r="I4" s="21"/>
    </row>
    <row r="5" spans="2:11" ht="12.6" thickBot="1" x14ac:dyDescent="0.25">
      <c r="B5" s="22" t="s">
        <v>90</v>
      </c>
      <c r="C5" s="23"/>
      <c r="D5" s="23"/>
      <c r="E5" s="23"/>
      <c r="F5" s="23"/>
      <c r="G5" s="23"/>
      <c r="H5" s="23"/>
      <c r="I5" s="24"/>
    </row>
    <row r="6" spans="2:11" ht="12.75" thickBot="1" x14ac:dyDescent="0.25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11" ht="24.75" thickBot="1" x14ac:dyDescent="0.25">
      <c r="B7" s="27"/>
      <c r="C7" s="28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5"/>
    </row>
    <row r="8" spans="2:11" ht="12.75" thickBot="1" x14ac:dyDescent="0.25">
      <c r="B8" s="29"/>
      <c r="C8" s="30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40" t="s">
        <v>12</v>
      </c>
      <c r="C9" s="41"/>
      <c r="D9" s="8">
        <f>+D10+D11+D12+D13+D14+D15+D16</f>
        <v>57758539.880000003</v>
      </c>
      <c r="E9" s="8">
        <f t="shared" ref="E9:I9" si="0">+E10+E11+E12+E13+E14+E15+E16</f>
        <v>20270382.340000004</v>
      </c>
      <c r="F9" s="8">
        <f t="shared" si="0"/>
        <v>78028922.219999984</v>
      </c>
      <c r="G9" s="8">
        <f t="shared" si="0"/>
        <v>68355775.609999999</v>
      </c>
      <c r="H9" s="8">
        <f t="shared" si="0"/>
        <v>68355775.609999999</v>
      </c>
      <c r="I9" s="8">
        <f t="shared" si="0"/>
        <v>9673146.6099999957</v>
      </c>
    </row>
    <row r="10" spans="2:11" x14ac:dyDescent="0.2">
      <c r="B10" s="2"/>
      <c r="C10" s="3" t="s">
        <v>13</v>
      </c>
      <c r="D10" s="6">
        <v>51526980</v>
      </c>
      <c r="E10" s="6">
        <v>19808126.350000001</v>
      </c>
      <c r="F10" s="6">
        <f>+D10+E10</f>
        <v>71335106.349999994</v>
      </c>
      <c r="G10" s="6">
        <v>65262323.049999997</v>
      </c>
      <c r="H10" s="6">
        <v>65262323.049999997</v>
      </c>
      <c r="I10" s="6">
        <f>+F10-G10</f>
        <v>6072783.299999997</v>
      </c>
    </row>
    <row r="11" spans="2:11" x14ac:dyDescent="0.2">
      <c r="B11" s="2"/>
      <c r="C11" s="3" t="s">
        <v>14</v>
      </c>
      <c r="D11" s="6">
        <v>5500953.46</v>
      </c>
      <c r="E11" s="6">
        <v>-1997745</v>
      </c>
      <c r="F11" s="6">
        <f t="shared" ref="F11:F16" si="1">+D11+E11</f>
        <v>3503208.46</v>
      </c>
      <c r="G11" s="6">
        <v>662256.12</v>
      </c>
      <c r="H11" s="6">
        <v>662256.12</v>
      </c>
      <c r="I11" s="6">
        <f t="shared" ref="I11:I16" si="2">+F11-G11</f>
        <v>2840952.34</v>
      </c>
    </row>
    <row r="12" spans="2:11" x14ac:dyDescent="0.2">
      <c r="B12" s="2"/>
      <c r="C12" s="3" t="s">
        <v>15</v>
      </c>
      <c r="D12" s="6">
        <v>0</v>
      </c>
      <c r="E12" s="6">
        <v>0</v>
      </c>
      <c r="F12" s="6">
        <f t="shared" si="1"/>
        <v>0</v>
      </c>
      <c r="G12" s="6">
        <v>0</v>
      </c>
      <c r="H12" s="6">
        <v>0</v>
      </c>
      <c r="I12" s="6">
        <f t="shared" si="2"/>
        <v>0</v>
      </c>
    </row>
    <row r="13" spans="2:11" x14ac:dyDescent="0.2">
      <c r="B13" s="2"/>
      <c r="C13" s="3" t="s">
        <v>16</v>
      </c>
      <c r="D13" s="6">
        <v>34613</v>
      </c>
      <c r="E13" s="6">
        <v>0</v>
      </c>
      <c r="F13" s="6">
        <f t="shared" si="1"/>
        <v>34613</v>
      </c>
      <c r="G13" s="6">
        <v>0</v>
      </c>
      <c r="H13" s="6">
        <v>0</v>
      </c>
      <c r="I13" s="6">
        <f t="shared" si="2"/>
        <v>34613</v>
      </c>
    </row>
    <row r="14" spans="2:11" x14ac:dyDescent="0.2">
      <c r="B14" s="2"/>
      <c r="C14" s="3" t="s">
        <v>17</v>
      </c>
      <c r="D14" s="6">
        <v>688706.15</v>
      </c>
      <c r="E14" s="6">
        <v>2460000.9900000002</v>
      </c>
      <c r="F14" s="6">
        <f t="shared" si="1"/>
        <v>3148707.14</v>
      </c>
      <c r="G14" s="6">
        <v>2431196.44</v>
      </c>
      <c r="H14" s="6">
        <v>2431196.44</v>
      </c>
      <c r="I14" s="6">
        <f t="shared" si="2"/>
        <v>717510.70000000019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 x14ac:dyDescent="0.2">
      <c r="B16" s="2"/>
      <c r="C16" s="3" t="s">
        <v>19</v>
      </c>
      <c r="D16" s="6">
        <v>7287.27</v>
      </c>
      <c r="E16" s="6">
        <v>0</v>
      </c>
      <c r="F16" s="6">
        <f t="shared" si="1"/>
        <v>7287.27</v>
      </c>
      <c r="G16" s="6">
        <v>0</v>
      </c>
      <c r="H16" s="6">
        <v>0</v>
      </c>
      <c r="I16" s="6">
        <f t="shared" si="2"/>
        <v>7287.27</v>
      </c>
    </row>
    <row r="17" spans="2:9" s="9" customFormat="1" x14ac:dyDescent="0.2">
      <c r="B17" s="36" t="s">
        <v>20</v>
      </c>
      <c r="C17" s="37"/>
      <c r="D17" s="8">
        <f>+D18+D19+D20+D21+D22+D23+D24+D25+D26</f>
        <v>14808458.66</v>
      </c>
      <c r="E17" s="8">
        <f t="shared" ref="E17:I17" si="3">+E18+E19+E20+E21+E22+E23+E24+E25+E26</f>
        <v>7693036.5000000009</v>
      </c>
      <c r="F17" s="8">
        <f t="shared" si="3"/>
        <v>22501495.16</v>
      </c>
      <c r="G17" s="8">
        <f t="shared" si="3"/>
        <v>19969075.099999998</v>
      </c>
      <c r="H17" s="8">
        <f t="shared" si="3"/>
        <v>19939180.84</v>
      </c>
      <c r="I17" s="8">
        <f t="shared" si="3"/>
        <v>2532420.0600000005</v>
      </c>
    </row>
    <row r="18" spans="2:9" ht="24" x14ac:dyDescent="0.2">
      <c r="B18" s="2"/>
      <c r="C18" s="3" t="s">
        <v>21</v>
      </c>
      <c r="D18" s="6">
        <v>1212682.71</v>
      </c>
      <c r="E18" s="6">
        <v>436408.53</v>
      </c>
      <c r="F18" s="6">
        <f>+D18+E18</f>
        <v>1649091.24</v>
      </c>
      <c r="G18" s="6">
        <v>1076234.6000000001</v>
      </c>
      <c r="H18" s="6">
        <v>1075734.6000000001</v>
      </c>
      <c r="I18" s="6">
        <f>+F18-G18</f>
        <v>572856.6399999999</v>
      </c>
    </row>
    <row r="19" spans="2:9" x14ac:dyDescent="0.2">
      <c r="B19" s="2"/>
      <c r="C19" s="3" t="s">
        <v>22</v>
      </c>
      <c r="D19" s="6">
        <v>1169978.9099999999</v>
      </c>
      <c r="E19" s="6">
        <v>217464.46</v>
      </c>
      <c r="F19" s="6">
        <f t="shared" ref="F19:F26" si="4">+D19+E19</f>
        <v>1387443.3699999999</v>
      </c>
      <c r="G19" s="6">
        <v>1350273</v>
      </c>
      <c r="H19" s="6">
        <v>1350273</v>
      </c>
      <c r="I19" s="6">
        <f t="shared" ref="I19:I26" si="5">+F19-G19</f>
        <v>37170.369999999879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4"/>
        <v>0</v>
      </c>
      <c r="G20" s="6">
        <v>0</v>
      </c>
      <c r="H20" s="6">
        <v>0</v>
      </c>
      <c r="I20" s="6">
        <f t="shared" si="5"/>
        <v>0</v>
      </c>
    </row>
    <row r="21" spans="2:9" x14ac:dyDescent="0.2">
      <c r="B21" s="2"/>
      <c r="C21" s="3" t="s">
        <v>24</v>
      </c>
      <c r="D21" s="6">
        <v>3956030.02</v>
      </c>
      <c r="E21" s="6">
        <v>3008094.43</v>
      </c>
      <c r="F21" s="6">
        <f t="shared" ref="F21" si="6">+D21+E21</f>
        <v>6964124.4500000002</v>
      </c>
      <c r="G21" s="6">
        <v>5778989.2000000002</v>
      </c>
      <c r="H21" s="6">
        <v>5765435.2999999998</v>
      </c>
      <c r="I21" s="6">
        <f t="shared" ref="I21" si="7">+F21-G21</f>
        <v>1185135.25</v>
      </c>
    </row>
    <row r="22" spans="2:9" x14ac:dyDescent="0.2">
      <c r="B22" s="2"/>
      <c r="C22" s="3" t="s">
        <v>25</v>
      </c>
      <c r="D22" s="6">
        <v>170634.49</v>
      </c>
      <c r="E22" s="6">
        <v>383841.79</v>
      </c>
      <c r="F22" s="6">
        <f t="shared" si="4"/>
        <v>554476.28</v>
      </c>
      <c r="G22" s="6">
        <v>343352.69</v>
      </c>
      <c r="H22" s="6">
        <v>343352.69</v>
      </c>
      <c r="I22" s="6">
        <f t="shared" si="5"/>
        <v>211123.59000000003</v>
      </c>
    </row>
    <row r="23" spans="2:9" x14ac:dyDescent="0.2">
      <c r="B23" s="2"/>
      <c r="C23" s="3" t="s">
        <v>26</v>
      </c>
      <c r="D23" s="6">
        <v>6659684.6900000004</v>
      </c>
      <c r="E23" s="6">
        <v>3514797.19</v>
      </c>
      <c r="F23" s="6">
        <f t="shared" si="4"/>
        <v>10174481.880000001</v>
      </c>
      <c r="G23" s="6">
        <v>10083875.16</v>
      </c>
      <c r="H23" s="6">
        <v>10081374.800000001</v>
      </c>
      <c r="I23" s="6">
        <f t="shared" si="5"/>
        <v>90606.720000000671</v>
      </c>
    </row>
    <row r="24" spans="2:9" x14ac:dyDescent="0.2">
      <c r="B24" s="2"/>
      <c r="C24" s="3" t="s">
        <v>27</v>
      </c>
      <c r="D24" s="6">
        <v>1229472.19</v>
      </c>
      <c r="E24" s="6">
        <v>133444.84</v>
      </c>
      <c r="F24" s="6">
        <f t="shared" si="4"/>
        <v>1362917.03</v>
      </c>
      <c r="G24" s="6">
        <v>1146097.52</v>
      </c>
      <c r="H24" s="6">
        <v>1146097.52</v>
      </c>
      <c r="I24" s="6">
        <f t="shared" si="5"/>
        <v>216819.51</v>
      </c>
    </row>
    <row r="25" spans="2:9" x14ac:dyDescent="0.2">
      <c r="B25" s="2"/>
      <c r="C25" s="3" t="s">
        <v>28</v>
      </c>
      <c r="D25" s="6">
        <v>0</v>
      </c>
      <c r="E25" s="6">
        <v>33761.230000000003</v>
      </c>
      <c r="F25" s="6">
        <f t="shared" si="4"/>
        <v>33761.230000000003</v>
      </c>
      <c r="G25" s="6">
        <v>33747.94</v>
      </c>
      <c r="H25" s="6">
        <v>33747.94</v>
      </c>
      <c r="I25" s="6">
        <f t="shared" si="5"/>
        <v>13.290000000000873</v>
      </c>
    </row>
    <row r="26" spans="2:9" x14ac:dyDescent="0.2">
      <c r="B26" s="2"/>
      <c r="C26" s="3" t="s">
        <v>29</v>
      </c>
      <c r="D26" s="6">
        <v>409975.65</v>
      </c>
      <c r="E26" s="6">
        <v>-34775.97</v>
      </c>
      <c r="F26" s="6">
        <f t="shared" si="4"/>
        <v>375199.68000000005</v>
      </c>
      <c r="G26" s="6">
        <v>156504.99</v>
      </c>
      <c r="H26" s="6">
        <v>143164.99</v>
      </c>
      <c r="I26" s="6">
        <f t="shared" si="5"/>
        <v>218694.69000000006</v>
      </c>
    </row>
    <row r="27" spans="2:9" s="9" customFormat="1" x14ac:dyDescent="0.2">
      <c r="B27" s="36" t="s">
        <v>30</v>
      </c>
      <c r="C27" s="37"/>
      <c r="D27" s="8">
        <f>+D28+D29+D30+D31+D32+D33+D34+D35+D36</f>
        <v>37786400.579999998</v>
      </c>
      <c r="E27" s="8">
        <f t="shared" ref="E27:I27" si="8">+E28+E29+E30+E31+E32+E33+E34+E35+E36</f>
        <v>28621628.280000001</v>
      </c>
      <c r="F27" s="8">
        <f t="shared" si="8"/>
        <v>66408028.860000007</v>
      </c>
      <c r="G27" s="8">
        <f t="shared" si="8"/>
        <v>57965484.719999999</v>
      </c>
      <c r="H27" s="8">
        <f t="shared" si="8"/>
        <v>57965484.719999999</v>
      </c>
      <c r="I27" s="8">
        <f t="shared" si="8"/>
        <v>8442544.1400000043</v>
      </c>
    </row>
    <row r="28" spans="2:9" x14ac:dyDescent="0.2">
      <c r="B28" s="2"/>
      <c r="C28" s="3" t="s">
        <v>31</v>
      </c>
      <c r="D28" s="6">
        <v>15339146.91</v>
      </c>
      <c r="E28" s="6">
        <v>4327088.51</v>
      </c>
      <c r="F28" s="6">
        <f>+D28+E28</f>
        <v>19666235.420000002</v>
      </c>
      <c r="G28" s="6">
        <v>14296700.99</v>
      </c>
      <c r="H28" s="6">
        <v>14296700.99</v>
      </c>
      <c r="I28" s="6">
        <f>+F28-G28</f>
        <v>5369534.4300000016</v>
      </c>
    </row>
    <row r="29" spans="2:9" x14ac:dyDescent="0.2">
      <c r="B29" s="2"/>
      <c r="C29" s="3" t="s">
        <v>32</v>
      </c>
      <c r="D29" s="6">
        <v>4791063.28</v>
      </c>
      <c r="E29" s="6">
        <v>-1576213.81</v>
      </c>
      <c r="F29" s="6">
        <f t="shared" ref="F29:F36" si="9">+D29+E29</f>
        <v>3214849.47</v>
      </c>
      <c r="G29" s="6">
        <v>3032893.36</v>
      </c>
      <c r="H29" s="6">
        <v>3032893.36</v>
      </c>
      <c r="I29" s="6">
        <f t="shared" ref="I29:I36" si="10">+F29-G29</f>
        <v>181956.11000000034</v>
      </c>
    </row>
    <row r="30" spans="2:9" x14ac:dyDescent="0.2">
      <c r="B30" s="2"/>
      <c r="C30" s="3" t="s">
        <v>33</v>
      </c>
      <c r="D30" s="6">
        <v>5523514.2800000003</v>
      </c>
      <c r="E30" s="6">
        <v>267278.02</v>
      </c>
      <c r="F30" s="6">
        <f t="shared" si="9"/>
        <v>5790792.3000000007</v>
      </c>
      <c r="G30" s="6">
        <v>4431769.47</v>
      </c>
      <c r="H30" s="6">
        <v>4431769.47</v>
      </c>
      <c r="I30" s="6">
        <f t="shared" si="10"/>
        <v>1359022.830000001</v>
      </c>
    </row>
    <row r="31" spans="2:9" x14ac:dyDescent="0.2">
      <c r="B31" s="2"/>
      <c r="C31" s="3" t="s">
        <v>34</v>
      </c>
      <c r="D31" s="6">
        <v>323107.90000000002</v>
      </c>
      <c r="E31" s="6">
        <v>94420.06</v>
      </c>
      <c r="F31" s="6">
        <f t="shared" si="9"/>
        <v>417527.96</v>
      </c>
      <c r="G31" s="6">
        <v>241054.45</v>
      </c>
      <c r="H31" s="6">
        <v>241054.45</v>
      </c>
      <c r="I31" s="6">
        <f t="shared" si="10"/>
        <v>176473.51</v>
      </c>
    </row>
    <row r="32" spans="2:9" x14ac:dyDescent="0.2">
      <c r="B32" s="2"/>
      <c r="C32" s="3" t="s">
        <v>35</v>
      </c>
      <c r="D32" s="6">
        <v>3989643.15</v>
      </c>
      <c r="E32" s="6">
        <v>1231492.6000000001</v>
      </c>
      <c r="F32" s="6">
        <f t="shared" si="9"/>
        <v>5221135.75</v>
      </c>
      <c r="G32" s="6">
        <v>4794437.42</v>
      </c>
      <c r="H32" s="6">
        <v>4794437.42</v>
      </c>
      <c r="I32" s="6">
        <f t="shared" si="10"/>
        <v>426698.33000000007</v>
      </c>
    </row>
    <row r="33" spans="2:9" x14ac:dyDescent="0.2">
      <c r="B33" s="2"/>
      <c r="C33" s="3" t="s">
        <v>36</v>
      </c>
      <c r="D33" s="6">
        <v>3814016.82</v>
      </c>
      <c r="E33" s="6">
        <v>-720159.92</v>
      </c>
      <c r="F33" s="6">
        <f t="shared" si="9"/>
        <v>3093856.9</v>
      </c>
      <c r="G33" s="6">
        <v>3089939.2</v>
      </c>
      <c r="H33" s="6">
        <v>3089939.2</v>
      </c>
      <c r="I33" s="6">
        <f t="shared" si="10"/>
        <v>3917.6999999997206</v>
      </c>
    </row>
    <row r="34" spans="2:9" x14ac:dyDescent="0.2">
      <c r="B34" s="2"/>
      <c r="C34" s="3" t="s">
        <v>37</v>
      </c>
      <c r="D34" s="6">
        <v>539535.64</v>
      </c>
      <c r="E34" s="6">
        <v>312845</v>
      </c>
      <c r="F34" s="6">
        <f t="shared" si="9"/>
        <v>852380.64</v>
      </c>
      <c r="G34" s="6">
        <v>840757.45</v>
      </c>
      <c r="H34" s="6">
        <v>840757.45</v>
      </c>
      <c r="I34" s="6">
        <f t="shared" si="10"/>
        <v>11623.190000000061</v>
      </c>
    </row>
    <row r="35" spans="2:9" x14ac:dyDescent="0.2">
      <c r="B35" s="2"/>
      <c r="C35" s="3" t="s">
        <v>38</v>
      </c>
      <c r="D35" s="6">
        <v>1300000</v>
      </c>
      <c r="E35" s="6">
        <v>596232.18000000005</v>
      </c>
      <c r="F35" s="6">
        <f t="shared" si="9"/>
        <v>1896232.1800000002</v>
      </c>
      <c r="G35" s="6">
        <v>1892970.28</v>
      </c>
      <c r="H35" s="6">
        <v>1892970.28</v>
      </c>
      <c r="I35" s="6">
        <f t="shared" si="10"/>
        <v>3261.9000000001397</v>
      </c>
    </row>
    <row r="36" spans="2:9" x14ac:dyDescent="0.2">
      <c r="B36" s="2"/>
      <c r="C36" s="3" t="s">
        <v>39</v>
      </c>
      <c r="D36" s="6">
        <v>2166372.6</v>
      </c>
      <c r="E36" s="6">
        <v>24088645.640000001</v>
      </c>
      <c r="F36" s="6">
        <f t="shared" si="9"/>
        <v>26255018.240000002</v>
      </c>
      <c r="G36" s="6">
        <v>25344962.100000001</v>
      </c>
      <c r="H36" s="6">
        <v>25344962.100000001</v>
      </c>
      <c r="I36" s="6">
        <f t="shared" si="10"/>
        <v>910056.1400000006</v>
      </c>
    </row>
    <row r="37" spans="2:9" s="9" customFormat="1" x14ac:dyDescent="0.2">
      <c r="B37" s="36" t="s">
        <v>40</v>
      </c>
      <c r="C37" s="37"/>
      <c r="D37" s="8">
        <f>+D38+D39+D40+D41+D42+D43+D44+D45+D46</f>
        <v>16950000</v>
      </c>
      <c r="E37" s="8">
        <f t="shared" ref="E37:I37" si="11">+E38+E39+E40+E41+E42+E43+E44+E45+E46</f>
        <v>-39377.840000000317</v>
      </c>
      <c r="F37" s="8">
        <f t="shared" si="11"/>
        <v>16910622.16</v>
      </c>
      <c r="G37" s="8">
        <f t="shared" si="11"/>
        <v>15496121.57</v>
      </c>
      <c r="H37" s="8">
        <f t="shared" si="11"/>
        <v>15496121.57</v>
      </c>
      <c r="I37" s="8">
        <f t="shared" si="11"/>
        <v>1414500.5900000008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>+D38+E38</f>
        <v>0</v>
      </c>
      <c r="G38" s="6">
        <v>0</v>
      </c>
      <c r="H38" s="6">
        <v>0</v>
      </c>
      <c r="I38" s="6">
        <f>+F38-G38</f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ref="F39:F46" si="12">+D39+E39</f>
        <v>0</v>
      </c>
      <c r="G39" s="6">
        <v>0</v>
      </c>
      <c r="H39" s="6">
        <v>0</v>
      </c>
      <c r="I39" s="6">
        <f t="shared" ref="I39:I46" si="13">+F39-G39</f>
        <v>0</v>
      </c>
    </row>
    <row r="40" spans="2:9" x14ac:dyDescent="0.2">
      <c r="B40" s="2"/>
      <c r="C40" s="3" t="s">
        <v>43</v>
      </c>
      <c r="D40" s="6">
        <v>5200000</v>
      </c>
      <c r="E40" s="6">
        <v>2700000.07</v>
      </c>
      <c r="F40" s="6">
        <f t="shared" si="12"/>
        <v>7900000.0700000003</v>
      </c>
      <c r="G40" s="6">
        <v>6839018.7800000003</v>
      </c>
      <c r="H40" s="6">
        <v>6839018.7800000003</v>
      </c>
      <c r="I40" s="6">
        <f t="shared" si="13"/>
        <v>1060981.29</v>
      </c>
    </row>
    <row r="41" spans="2:9" x14ac:dyDescent="0.2">
      <c r="B41" s="2"/>
      <c r="C41" s="3" t="s">
        <v>44</v>
      </c>
      <c r="D41" s="6">
        <v>11750000</v>
      </c>
      <c r="E41" s="6">
        <v>-2739377.91</v>
      </c>
      <c r="F41" s="6">
        <f t="shared" si="12"/>
        <v>9010622.0899999999</v>
      </c>
      <c r="G41" s="6">
        <v>8657102.7899999991</v>
      </c>
      <c r="H41" s="6">
        <v>8657102.7899999991</v>
      </c>
      <c r="I41" s="6">
        <f t="shared" si="13"/>
        <v>353519.30000000075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12"/>
        <v>0</v>
      </c>
      <c r="G42" s="6">
        <v>0</v>
      </c>
      <c r="H42" s="6">
        <v>0</v>
      </c>
      <c r="I42" s="6">
        <f t="shared" si="13"/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12"/>
        <v>0</v>
      </c>
      <c r="G43" s="6">
        <v>0</v>
      </c>
      <c r="H43" s="6">
        <v>0</v>
      </c>
      <c r="I43" s="6">
        <f t="shared" si="13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2"/>
        <v>0</v>
      </c>
      <c r="G44" s="6">
        <v>0</v>
      </c>
      <c r="H44" s="6">
        <v>0</v>
      </c>
      <c r="I44" s="6">
        <f t="shared" si="13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2"/>
        <v>0</v>
      </c>
      <c r="G45" s="6">
        <v>0</v>
      </c>
      <c r="H45" s="6">
        <v>0</v>
      </c>
      <c r="I45" s="6">
        <f t="shared" si="13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2"/>
        <v>0</v>
      </c>
      <c r="G46" s="6">
        <v>0</v>
      </c>
      <c r="H46" s="6">
        <v>0</v>
      </c>
      <c r="I46" s="6">
        <f t="shared" si="13"/>
        <v>0</v>
      </c>
    </row>
    <row r="47" spans="2:9" s="9" customFormat="1" x14ac:dyDescent="0.2">
      <c r="B47" s="36" t="s">
        <v>50</v>
      </c>
      <c r="C47" s="37"/>
      <c r="D47" s="8">
        <f>+D48+D49+D50+D51+D52+D53+D54+D55+D56</f>
        <v>2942789.01</v>
      </c>
      <c r="E47" s="8">
        <f t="shared" ref="E47:I47" si="14">+E48+E49+E50+E51+E52+E53+E54+E55+E56</f>
        <v>1354413.8699999996</v>
      </c>
      <c r="F47" s="8">
        <f t="shared" si="14"/>
        <v>4297202.8800000008</v>
      </c>
      <c r="G47" s="8">
        <f t="shared" si="14"/>
        <v>3921534.29</v>
      </c>
      <c r="H47" s="8">
        <f t="shared" si="14"/>
        <v>3921534.29</v>
      </c>
      <c r="I47" s="8">
        <f t="shared" si="14"/>
        <v>375668.58999999997</v>
      </c>
    </row>
    <row r="48" spans="2:9" x14ac:dyDescent="0.2">
      <c r="B48" s="2"/>
      <c r="C48" s="3" t="s">
        <v>51</v>
      </c>
      <c r="D48" s="6">
        <v>511343.65</v>
      </c>
      <c r="E48" s="6">
        <v>475769.14</v>
      </c>
      <c r="F48" s="6">
        <f>+D48+E48</f>
        <v>987112.79</v>
      </c>
      <c r="G48" s="6">
        <v>768040.65</v>
      </c>
      <c r="H48" s="6">
        <v>768040.65</v>
      </c>
      <c r="I48" s="6">
        <f>+F48-G48</f>
        <v>219072.14</v>
      </c>
    </row>
    <row r="49" spans="2:9" x14ac:dyDescent="0.2">
      <c r="B49" s="2"/>
      <c r="C49" s="3" t="s">
        <v>52</v>
      </c>
      <c r="D49" s="6">
        <v>60000</v>
      </c>
      <c r="E49" s="6">
        <v>99992</v>
      </c>
      <c r="F49" s="6">
        <f t="shared" ref="F49:F56" si="15">+D49+E49</f>
        <v>159992</v>
      </c>
      <c r="G49" s="6">
        <v>118992</v>
      </c>
      <c r="H49" s="6">
        <v>118992</v>
      </c>
      <c r="I49" s="6">
        <f t="shared" ref="I49:I56" si="16">+F49-G49</f>
        <v>41000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5"/>
        <v>0</v>
      </c>
      <c r="G50" s="6">
        <v>0</v>
      </c>
      <c r="H50" s="6">
        <v>0</v>
      </c>
      <c r="I50" s="6">
        <f t="shared" si="16"/>
        <v>0</v>
      </c>
    </row>
    <row r="51" spans="2:9" x14ac:dyDescent="0.2">
      <c r="B51" s="2"/>
      <c r="C51" s="3" t="s">
        <v>54</v>
      </c>
      <c r="D51" s="6">
        <v>74529</v>
      </c>
      <c r="E51" s="6">
        <v>1775474.16</v>
      </c>
      <c r="F51" s="6">
        <f t="shared" si="15"/>
        <v>1850003.16</v>
      </c>
      <c r="G51" s="6">
        <v>1799399.99</v>
      </c>
      <c r="H51" s="6">
        <v>1799399.99</v>
      </c>
      <c r="I51" s="6">
        <f t="shared" si="16"/>
        <v>50603.169999999925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5"/>
        <v>0</v>
      </c>
      <c r="G52" s="6">
        <v>0</v>
      </c>
      <c r="H52" s="6">
        <v>0</v>
      </c>
      <c r="I52" s="6">
        <f t="shared" si="16"/>
        <v>0</v>
      </c>
    </row>
    <row r="53" spans="2:9" x14ac:dyDescent="0.2">
      <c r="B53" s="2"/>
      <c r="C53" s="3" t="s">
        <v>56</v>
      </c>
      <c r="D53" s="6">
        <v>296916.36</v>
      </c>
      <c r="E53" s="6">
        <v>503178.51</v>
      </c>
      <c r="F53" s="6">
        <f t="shared" si="15"/>
        <v>800094.87</v>
      </c>
      <c r="G53" s="6">
        <v>735101.65</v>
      </c>
      <c r="H53" s="6">
        <v>735101.65</v>
      </c>
      <c r="I53" s="6">
        <f t="shared" si="16"/>
        <v>64993.219999999972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5"/>
        <v>0</v>
      </c>
      <c r="G54" s="6">
        <v>0</v>
      </c>
      <c r="H54" s="6">
        <v>0</v>
      </c>
      <c r="I54" s="6">
        <f t="shared" si="16"/>
        <v>0</v>
      </c>
    </row>
    <row r="55" spans="2:9" x14ac:dyDescent="0.2">
      <c r="B55" s="2"/>
      <c r="C55" s="3" t="s">
        <v>58</v>
      </c>
      <c r="D55" s="6">
        <v>2000000</v>
      </c>
      <c r="E55" s="6">
        <v>-1499999.94</v>
      </c>
      <c r="F55" s="6">
        <f t="shared" si="15"/>
        <v>500000.06000000006</v>
      </c>
      <c r="G55" s="6">
        <v>500000</v>
      </c>
      <c r="H55" s="6">
        <v>500000</v>
      </c>
      <c r="I55" s="6">
        <f t="shared" si="16"/>
        <v>6.0000000055879354E-2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5"/>
        <v>0</v>
      </c>
      <c r="G56" s="6">
        <v>0</v>
      </c>
      <c r="H56" s="6">
        <v>0</v>
      </c>
      <c r="I56" s="6">
        <f t="shared" si="16"/>
        <v>0</v>
      </c>
    </row>
    <row r="57" spans="2:9" s="9" customFormat="1" x14ac:dyDescent="0.2">
      <c r="B57" s="36" t="s">
        <v>60</v>
      </c>
      <c r="C57" s="37"/>
      <c r="D57" s="8">
        <f>+D58+D59+D60</f>
        <v>49227500</v>
      </c>
      <c r="E57" s="8">
        <f t="shared" ref="E57:I57" si="17">+E58+E59+E60</f>
        <v>20705926.550000001</v>
      </c>
      <c r="F57" s="8">
        <f t="shared" si="17"/>
        <v>69933426.549999997</v>
      </c>
      <c r="G57" s="8">
        <f t="shared" si="17"/>
        <v>61749006.280000001</v>
      </c>
      <c r="H57" s="8">
        <f t="shared" si="17"/>
        <v>57305595.380000003</v>
      </c>
      <c r="I57" s="8">
        <f t="shared" si="17"/>
        <v>8184420.2699999958</v>
      </c>
    </row>
    <row r="58" spans="2:9" x14ac:dyDescent="0.2">
      <c r="B58" s="2"/>
      <c r="C58" s="3" t="s">
        <v>61</v>
      </c>
      <c r="D58" s="6">
        <v>41527500</v>
      </c>
      <c r="E58" s="6">
        <v>7976060.3300000001</v>
      </c>
      <c r="F58" s="6">
        <f>+D58+E58</f>
        <v>49503560.329999998</v>
      </c>
      <c r="G58" s="6">
        <v>41524614.380000003</v>
      </c>
      <c r="H58" s="6">
        <v>41524614.380000003</v>
      </c>
      <c r="I58" s="6">
        <f>+F58-G58</f>
        <v>7978945.9499999955</v>
      </c>
    </row>
    <row r="59" spans="2:9" x14ac:dyDescent="0.2">
      <c r="B59" s="2"/>
      <c r="C59" s="3" t="s">
        <v>62</v>
      </c>
      <c r="D59" s="6">
        <v>7700000</v>
      </c>
      <c r="E59" s="6">
        <v>12729866.220000001</v>
      </c>
      <c r="F59" s="6">
        <f t="shared" ref="F59:F60" si="18">+D59+E59</f>
        <v>20429866.219999999</v>
      </c>
      <c r="G59" s="6">
        <v>20224391.899999999</v>
      </c>
      <c r="H59" s="6">
        <v>15780981</v>
      </c>
      <c r="I59" s="6">
        <f>+F59-G59</f>
        <v>205474.3200000003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8"/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6" t="s">
        <v>64</v>
      </c>
      <c r="C61" s="37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6" t="s">
        <v>72</v>
      </c>
      <c r="C69" s="37"/>
      <c r="D69" s="8">
        <v>0</v>
      </c>
      <c r="E69" s="8">
        <f>+E72</f>
        <v>1141313.73</v>
      </c>
      <c r="F69" s="8">
        <v>1141313.73</v>
      </c>
      <c r="G69" s="8">
        <f>+G72</f>
        <v>1141313.73</v>
      </c>
      <c r="H69" s="8">
        <f>+H72</f>
        <v>1141313.73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1141313.73</v>
      </c>
      <c r="F72" s="6">
        <v>1141313.73</v>
      </c>
      <c r="G72" s="6">
        <v>1141313.73</v>
      </c>
      <c r="H72" s="6">
        <v>1141313.73</v>
      </c>
      <c r="I72" s="6">
        <v>0</v>
      </c>
    </row>
    <row r="73" spans="2:9" s="9" customFormat="1" x14ac:dyDescent="0.2">
      <c r="B73" s="36" t="s">
        <v>76</v>
      </c>
      <c r="C73" s="37"/>
      <c r="D73" s="8">
        <f>+D80</f>
        <v>5000000</v>
      </c>
      <c r="E73" s="8">
        <f t="shared" ref="E73:I73" si="19">+E80</f>
        <v>-4999999.92</v>
      </c>
      <c r="F73" s="8">
        <f t="shared" si="19"/>
        <v>8.0000000074505806E-2</v>
      </c>
      <c r="G73" s="8">
        <f t="shared" si="19"/>
        <v>0</v>
      </c>
      <c r="H73" s="8">
        <f t="shared" si="19"/>
        <v>0</v>
      </c>
      <c r="I73" s="8">
        <f t="shared" si="19"/>
        <v>8.0000000074505806E-2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5000000</v>
      </c>
      <c r="E80" s="6">
        <v>-4999999.92</v>
      </c>
      <c r="F80" s="6">
        <f>+D80+E80</f>
        <v>8.0000000074505806E-2</v>
      </c>
      <c r="G80" s="6">
        <v>0</v>
      </c>
      <c r="H80" s="6">
        <v>0</v>
      </c>
      <c r="I80" s="6">
        <f>+F80-G80</f>
        <v>8.0000000074505806E-2</v>
      </c>
    </row>
    <row r="81" spans="2:9" ht="12.75" thickBot="1" x14ac:dyDescent="0.25">
      <c r="B81" s="38" t="s">
        <v>84</v>
      </c>
      <c r="C81" s="39"/>
      <c r="D81" s="7">
        <f>+D9+D17+D27+D37+D47+D57+D73</f>
        <v>184473688.13</v>
      </c>
      <c r="E81" s="7">
        <f>+E9+E17+E27+E37+E47+E57+E73+E69</f>
        <v>74747323.510000005</v>
      </c>
      <c r="F81" s="7">
        <f t="shared" ref="F81:I81" si="20">+F9+F17+F27+F37+F47+F57+F73+F69</f>
        <v>259221011.63999999</v>
      </c>
      <c r="G81" s="7">
        <f t="shared" si="20"/>
        <v>228598311.29999998</v>
      </c>
      <c r="H81" s="7">
        <f t="shared" si="20"/>
        <v>224125006.13999999</v>
      </c>
      <c r="I81" s="7">
        <f t="shared" si="20"/>
        <v>30622700.339999996</v>
      </c>
    </row>
    <row r="86" spans="2:9" x14ac:dyDescent="0.2">
      <c r="C86" s="13" t="s">
        <v>92</v>
      </c>
      <c r="G86" s="14" t="s">
        <v>96</v>
      </c>
      <c r="H86" s="14"/>
      <c r="I86" s="14"/>
    </row>
    <row r="87" spans="2:9" x14ac:dyDescent="0.2">
      <c r="C87" s="12" t="s">
        <v>93</v>
      </c>
      <c r="G87" s="15" t="s">
        <v>97</v>
      </c>
      <c r="H87" s="15"/>
      <c r="I87" s="15"/>
    </row>
    <row r="94" spans="2:9" x14ac:dyDescent="0.2">
      <c r="C94" s="13" t="s">
        <v>94</v>
      </c>
      <c r="G94" s="14" t="s">
        <v>98</v>
      </c>
      <c r="H94" s="14"/>
      <c r="I94" s="14"/>
    </row>
    <row r="95" spans="2:9" x14ac:dyDescent="0.2">
      <c r="C95" s="12" t="s">
        <v>95</v>
      </c>
      <c r="G95" s="15" t="s">
        <v>99</v>
      </c>
      <c r="H95" s="15"/>
      <c r="I95" s="15"/>
    </row>
  </sheetData>
  <mergeCells count="21">
    <mergeCell ref="B17:C17"/>
    <mergeCell ref="B27:C27"/>
    <mergeCell ref="B37:C37"/>
    <mergeCell ref="B47:C47"/>
    <mergeCell ref="B57:C57"/>
    <mergeCell ref="G86:I86"/>
    <mergeCell ref="G87:I87"/>
    <mergeCell ref="G94:I94"/>
    <mergeCell ref="G95:I95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</mergeCells>
  <pageMargins left="0.19685039370078741" right="0.19685039370078741" top="0.19685039370078741" bottom="0.19685039370078741" header="0.31496062992125984" footer="0.31496062992125984"/>
  <pageSetup scale="67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2018-01-26T01:41:40Z</cp:lastPrinted>
  <dcterms:created xsi:type="dcterms:W3CDTF">2015-10-07T18:40:37Z</dcterms:created>
  <dcterms:modified xsi:type="dcterms:W3CDTF">2018-01-26T01:42:22Z</dcterms:modified>
</cp:coreProperties>
</file>