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8370"/>
  </bookViews>
  <sheets>
    <sheet name="ESF01" sheetId="1" r:id="rId1"/>
    <sheet name="ESF02" sheetId="2" state="hidden" r:id="rId2"/>
    <sheet name="EA01" sheetId="3" state="hidden" r:id="rId3"/>
    <sheet name="EVHP01" sheetId="4" state="hidden" r:id="rId4"/>
    <sheet name="EFE 01" sheetId="5" state="hidden" r:id="rId5"/>
    <sheet name="II notas de memoria " sheetId="6" state="hidden" r:id="rId6"/>
    <sheet name="notas adm punto 10" sheetId="7" state="hidden" r:id="rId7"/>
    <sheet name="Hoja1" sheetId="8" state="hidden" r:id="rId8"/>
  </sheets>
  <calcPr calcId="145621"/>
</workbook>
</file>

<file path=xl/calcChain.xml><?xml version="1.0" encoding="utf-8"?>
<calcChain xmlns="http://schemas.openxmlformats.org/spreadsheetml/2006/main">
  <c r="E692" i="1" l="1"/>
  <c r="E690" i="1"/>
  <c r="E687" i="1"/>
  <c r="E683" i="1"/>
  <c r="E679" i="1"/>
  <c r="H612" i="1"/>
  <c r="G571" i="1"/>
  <c r="G559" i="1"/>
  <c r="G548" i="1"/>
  <c r="G520" i="1"/>
  <c r="G508" i="1"/>
  <c r="G498" i="1"/>
  <c r="G447" i="1"/>
  <c r="G440" i="1"/>
  <c r="G434" i="1"/>
  <c r="F434" i="1"/>
  <c r="G425" i="1"/>
  <c r="F425" i="1"/>
  <c r="H389" i="1"/>
  <c r="G389" i="1"/>
  <c r="H386" i="1"/>
  <c r="G386" i="1"/>
  <c r="H378" i="1"/>
  <c r="G378" i="1"/>
  <c r="H365" i="1"/>
  <c r="G365" i="1"/>
  <c r="H332" i="1"/>
  <c r="G332" i="1"/>
  <c r="H325" i="1"/>
  <c r="G325" i="1"/>
  <c r="H312" i="1"/>
  <c r="G312" i="1"/>
  <c r="H305" i="1"/>
  <c r="G305" i="1"/>
  <c r="H295" i="1"/>
  <c r="G295" i="1"/>
  <c r="H287" i="1"/>
  <c r="G287" i="1"/>
  <c r="H282" i="1"/>
  <c r="G282" i="1"/>
  <c r="H274" i="1"/>
  <c r="G274" i="1"/>
  <c r="H265" i="1"/>
  <c r="G265" i="1"/>
  <c r="H258" i="1"/>
  <c r="G258" i="1"/>
  <c r="H248" i="1"/>
  <c r="G248" i="1"/>
  <c r="H240" i="1"/>
  <c r="G240" i="1"/>
  <c r="H235" i="1"/>
  <c r="G235" i="1"/>
  <c r="H225" i="1"/>
  <c r="G225" i="1"/>
  <c r="H203" i="1"/>
  <c r="G203" i="1"/>
  <c r="H201" i="1"/>
  <c r="G201" i="1"/>
  <c r="H198" i="1"/>
  <c r="G198" i="1"/>
  <c r="H194" i="1"/>
  <c r="G194" i="1"/>
  <c r="H192" i="1"/>
  <c r="G192" i="1"/>
  <c r="H188" i="1"/>
  <c r="G188" i="1"/>
  <c r="H181" i="1"/>
  <c r="G181" i="1"/>
  <c r="H179" i="1"/>
  <c r="G179" i="1"/>
  <c r="H176" i="1"/>
  <c r="G176" i="1"/>
  <c r="H172" i="1"/>
  <c r="G172" i="1"/>
  <c r="H170" i="1"/>
  <c r="G170" i="1"/>
  <c r="H166" i="1"/>
  <c r="G166" i="1"/>
  <c r="G141" i="1"/>
  <c r="F141" i="1"/>
  <c r="G134" i="1"/>
  <c r="F134" i="1"/>
  <c r="G128" i="1"/>
  <c r="F128" i="1"/>
  <c r="G122" i="1"/>
  <c r="F122" i="1"/>
  <c r="G115" i="1"/>
  <c r="F115" i="1"/>
  <c r="G101" i="1"/>
  <c r="F101" i="1"/>
  <c r="G88" i="1"/>
  <c r="F88" i="1"/>
  <c r="G60" i="1"/>
  <c r="F60" i="1"/>
  <c r="G528" i="1" l="1"/>
  <c r="G579" i="1"/>
  <c r="E695" i="1"/>
  <c r="G395" i="1"/>
  <c r="H395" i="1"/>
  <c r="G234" i="1"/>
  <c r="H234" i="1"/>
  <c r="G281" i="1"/>
  <c r="H206" i="1"/>
  <c r="H184" i="1"/>
  <c r="G206" i="1"/>
  <c r="G184" i="1"/>
  <c r="H281" i="1"/>
  <c r="C8" i="7"/>
  <c r="D159" i="5" l="1"/>
  <c r="D108" i="5"/>
  <c r="D96" i="5"/>
  <c r="D116" i="5" l="1"/>
  <c r="D22" i="5"/>
  <c r="C22" i="5"/>
  <c r="E37" i="4" l="1"/>
  <c r="D37" i="4"/>
  <c r="D26" i="4"/>
  <c r="D82" i="3"/>
  <c r="D17" i="3"/>
  <c r="E13" i="3"/>
  <c r="D13" i="3"/>
  <c r="E7" i="3"/>
  <c r="D7" i="3"/>
  <c r="E43" i="1" l="1"/>
  <c r="G43" i="1"/>
  <c r="E15" i="6" l="1"/>
  <c r="D147" i="5"/>
  <c r="D167" i="5" s="1"/>
  <c r="D136" i="5"/>
  <c r="E26" i="4" l="1"/>
  <c r="E189" i="3"/>
  <c r="D189" i="3"/>
  <c r="E160" i="3" l="1"/>
  <c r="D160" i="3"/>
  <c r="E153" i="3"/>
  <c r="D153" i="3"/>
  <c r="E143" i="3"/>
  <c r="D143" i="3"/>
  <c r="E135" i="3"/>
  <c r="D135" i="3"/>
  <c r="E130" i="3"/>
  <c r="D130" i="3"/>
  <c r="E122" i="3"/>
  <c r="D122" i="3"/>
  <c r="E129" i="3" l="1"/>
  <c r="D129" i="3"/>
  <c r="E44" i="3"/>
  <c r="D44" i="3"/>
  <c r="E42" i="3"/>
  <c r="D42" i="3"/>
  <c r="E39" i="3"/>
  <c r="D39" i="3"/>
  <c r="E35" i="3"/>
  <c r="D35" i="3"/>
  <c r="E33" i="3"/>
  <c r="E47" i="3" s="1"/>
  <c r="D33" i="3"/>
  <c r="E29" i="3"/>
  <c r="D29" i="3"/>
  <c r="D22" i="3"/>
  <c r="D20" i="3"/>
  <c r="D25" i="3" s="1"/>
  <c r="D11" i="3"/>
  <c r="D47" i="3" l="1"/>
  <c r="E72" i="2"/>
  <c r="D182" i="3" l="1"/>
  <c r="E113" i="3"/>
  <c r="D83" i="3"/>
  <c r="E66" i="3"/>
  <c r="D66" i="3"/>
  <c r="F16" i="2"/>
  <c r="D35" i="5" l="1"/>
  <c r="E11" i="3" l="1"/>
  <c r="E17" i="3"/>
  <c r="E20" i="3"/>
  <c r="E22" i="3"/>
  <c r="C21" i="7" l="1"/>
  <c r="C19" i="7"/>
  <c r="C16" i="7"/>
  <c r="C12" i="7"/>
  <c r="C24" i="7" s="1"/>
  <c r="D86" i="5" l="1"/>
  <c r="E106" i="3" l="1"/>
  <c r="D113" i="3"/>
  <c r="D106" i="3"/>
  <c r="E96" i="3"/>
  <c r="D96" i="3"/>
  <c r="E88" i="3"/>
  <c r="D88" i="3"/>
  <c r="E83" i="3"/>
  <c r="E25" i="3"/>
  <c r="E82" i="3" l="1"/>
  <c r="F165" i="2" l="1"/>
  <c r="F128" i="2"/>
  <c r="E128" i="2"/>
  <c r="E16" i="2"/>
  <c r="D28" i="5" l="1"/>
  <c r="D13" i="5"/>
  <c r="C13" i="5"/>
  <c r="E34" i="4"/>
  <c r="E43" i="4" s="1"/>
  <c r="D34" i="4"/>
  <c r="D43" i="4" s="1"/>
  <c r="E13" i="4"/>
  <c r="D13" i="4"/>
  <c r="E182" i="3"/>
  <c r="E165" i="2" l="1"/>
  <c r="F149" i="2"/>
  <c r="E149" i="2"/>
  <c r="F141" i="2" l="1"/>
  <c r="E141" i="2"/>
  <c r="F135" i="2"/>
  <c r="E135" i="2"/>
  <c r="F85" i="2" l="1"/>
  <c r="E85" i="2"/>
  <c r="F72" i="2"/>
</calcChain>
</file>

<file path=xl/sharedStrings.xml><?xml version="1.0" encoding="utf-8"?>
<sst xmlns="http://schemas.openxmlformats.org/spreadsheetml/2006/main" count="1557" uniqueCount="493">
  <si>
    <t>RECURSOS FISCALES</t>
  </si>
  <si>
    <t>FOPADEM 2015</t>
  </si>
  <si>
    <t>PARTICIPACIONES FISCALES</t>
  </si>
  <si>
    <t>ISR PARTICIPABLE</t>
  </si>
  <si>
    <t>FORTAMUN 2015</t>
  </si>
  <si>
    <t>FAISM 2015</t>
  </si>
  <si>
    <t>FID 2015</t>
  </si>
  <si>
    <t>SECRETARIA DE ECONOMIA</t>
  </si>
  <si>
    <t>FONDO DE FORTALECIMIENTO</t>
  </si>
  <si>
    <t>BECAS NIÑOS</t>
  </si>
  <si>
    <t xml:space="preserve">INFRAESTRUCTURA </t>
  </si>
  <si>
    <t xml:space="preserve">FOPADEM </t>
  </si>
  <si>
    <t xml:space="preserve">TOTAL </t>
  </si>
  <si>
    <t xml:space="preserve">CUENTA </t>
  </si>
  <si>
    <t xml:space="preserve">CONCEPTO </t>
  </si>
  <si>
    <t xml:space="preserve">TIPO </t>
  </si>
  <si>
    <t xml:space="preserve">Efectivo y Equivalentes </t>
  </si>
  <si>
    <t>Fondos Fijos de Caja</t>
  </si>
  <si>
    <t>Bancos Moneda Nacional/Cts. Bancarias</t>
  </si>
  <si>
    <t>Depositos en Garantía</t>
  </si>
  <si>
    <t>Otras Cuentas</t>
  </si>
  <si>
    <t>(pesos)</t>
  </si>
  <si>
    <t xml:space="preserve">SUMA </t>
  </si>
  <si>
    <t xml:space="preserve">ESF 01 </t>
  </si>
  <si>
    <t xml:space="preserve">ACTIVO </t>
  </si>
  <si>
    <t>El Municipio no cuenta con inversiones a largo plazo, las inversiones financieras</t>
  </si>
  <si>
    <t>son con vencimiento a 1 día y se integran de la siguiente forma:</t>
  </si>
  <si>
    <t xml:space="preserve">VENCIMIENTO </t>
  </si>
  <si>
    <t xml:space="preserve">Gastos a comprobar- empleados </t>
  </si>
  <si>
    <t xml:space="preserve">Prestamos a empleados </t>
  </si>
  <si>
    <t>Menor a 365 días</t>
  </si>
  <si>
    <t>Menor a 90 días</t>
  </si>
  <si>
    <t xml:space="preserve">Credito al salario </t>
  </si>
  <si>
    <t>Ejercicios anteriores</t>
  </si>
  <si>
    <t xml:space="preserve">Otros Deudores </t>
  </si>
  <si>
    <t>Cuentas por Cobrar ejercicio  2007</t>
  </si>
  <si>
    <t xml:space="preserve">Subsidio al empleo </t>
  </si>
  <si>
    <t>SUMAS</t>
  </si>
  <si>
    <t xml:space="preserve">Deudores diversos </t>
  </si>
  <si>
    <t xml:space="preserve">proveedores por adquisición de bienes y prestación de servicios a corto plazo. </t>
  </si>
  <si>
    <t xml:space="preserve">Esta nota no aplica para  el  Municipio ya que no cuenta con  pagos por anticipo a </t>
  </si>
  <si>
    <t xml:space="preserve">Esta nota no aplica  para el Municipio ya que no realiza  ningún proceso de transformación </t>
  </si>
  <si>
    <t xml:space="preserve">y/o elaboración de bienes. </t>
  </si>
  <si>
    <t xml:space="preserve">Almacen de adquisiciones </t>
  </si>
  <si>
    <t xml:space="preserve">Almacenes </t>
  </si>
  <si>
    <t xml:space="preserve">ESF 02.-  Derechos a recibir y equivalentes </t>
  </si>
  <si>
    <t xml:space="preserve">ESF 03.- Derechos a Recibir de Bienes o Servicios </t>
  </si>
  <si>
    <t xml:space="preserve">ESF 04.- Bienes Disponibles para su Transformación o Consumo </t>
  </si>
  <si>
    <t xml:space="preserve">ESF 05.- Bienes Disponibles para su consumo dentro de la Cuenta de Almacén </t>
  </si>
  <si>
    <t xml:space="preserve">ESF 06.- Inversiones Financieras </t>
  </si>
  <si>
    <t xml:space="preserve">Esta Nota no aplica al Municipio ya que no tiene inversiones financieras, solo </t>
  </si>
  <si>
    <t xml:space="preserve">maneja inversiones con vencimiento a 1 día de plazo. </t>
  </si>
  <si>
    <t xml:space="preserve">Inversiones Financieras a largo plazo </t>
  </si>
  <si>
    <t>FIDEICOMISOS</t>
  </si>
  <si>
    <t>Inversiones Financieras a largo plazo</t>
  </si>
  <si>
    <t xml:space="preserve">INVERSIONES FINANCIERAS </t>
  </si>
  <si>
    <t xml:space="preserve">ESF 07.- Inversiones Finacieras </t>
  </si>
  <si>
    <t xml:space="preserve">ESF 08.- Bienes Muebles e Inmuebles </t>
  </si>
  <si>
    <t xml:space="preserve">ESTADO </t>
  </si>
  <si>
    <t xml:space="preserve">Bienes Muebles </t>
  </si>
  <si>
    <t xml:space="preserve">Muebles de oficina </t>
  </si>
  <si>
    <t xml:space="preserve">Equipo de Computo </t>
  </si>
  <si>
    <t>Otros Mobiliarios y E. de Admón.</t>
  </si>
  <si>
    <t xml:space="preserve">Otros equipos de transporte </t>
  </si>
  <si>
    <t xml:space="preserve">Equipo de defensa y seguridad </t>
  </si>
  <si>
    <t>Herramientas y maquinas</t>
  </si>
  <si>
    <t xml:space="preserve">SUMAS </t>
  </si>
  <si>
    <t xml:space="preserve">Bienes Inmuebles </t>
  </si>
  <si>
    <t xml:space="preserve">Terrenos </t>
  </si>
  <si>
    <t xml:space="preserve">Edificios no residenciales </t>
  </si>
  <si>
    <t xml:space="preserve">Edificacion no habitacional </t>
  </si>
  <si>
    <t>Otras Construcciones de Ingenieria</t>
  </si>
  <si>
    <t xml:space="preserve">Edificación habitacional </t>
  </si>
  <si>
    <t>El monto de depreciación del ejercicio y la acumulada, las tasas aplicadas y los criterios</t>
  </si>
  <si>
    <t xml:space="preserve">ESF 09.- Bienes Intangibles </t>
  </si>
  <si>
    <t>Esta Nota no aplica  para el Municipio, ya que no cuenta con registro de activo intangible</t>
  </si>
  <si>
    <t xml:space="preserve">en las cuenta aplicables. </t>
  </si>
  <si>
    <t>ESF 10.-  Estimaciones y deterioros</t>
  </si>
  <si>
    <t xml:space="preserve">ESF 11.- Otros Activos </t>
  </si>
  <si>
    <t>Esta Nota no aplica para el Municipio, ya que no cuenta con registros en las cuentas</t>
  </si>
  <si>
    <t xml:space="preserve">aplicables. </t>
  </si>
  <si>
    <t>PASIVO</t>
  </si>
  <si>
    <t>PASIVO CIRCULANTE</t>
  </si>
  <si>
    <t>ESF 12.- Cuentas por pagar a corto plazo</t>
  </si>
  <si>
    <t>CUENTA</t>
  </si>
  <si>
    <t>Las cuentas por pagar a corto plazo, se refieren a montos pendientes de liquidar a</t>
  </si>
  <si>
    <t>Prestadores de Servicios y  Proveedores  de Bienes,  en las actividades que realiza</t>
  </si>
  <si>
    <t xml:space="preserve">el Municipio para el desarrollo de sus funciones, retenciones que derivan de servicios </t>
  </si>
  <si>
    <t xml:space="preserve">personales y prestadores de servicios, transferencias por concepto de apoyo a </t>
  </si>
  <si>
    <t xml:space="preserve">dependencias externas y otras cuentas por pagar registradas de ejercicios anteriores. </t>
  </si>
  <si>
    <t>VENCIMIENTO</t>
  </si>
  <si>
    <t>FACTIBILIDAD</t>
  </si>
  <si>
    <t>Servicios Personales- Prest. Serv.</t>
  </si>
  <si>
    <t>Menor a 90</t>
  </si>
  <si>
    <t xml:space="preserve">Proveedores por pagar </t>
  </si>
  <si>
    <t>Contratistas prestadores de serv.</t>
  </si>
  <si>
    <t xml:space="preserve">Transferencias otorgadas </t>
  </si>
  <si>
    <t>Retenciones</t>
  </si>
  <si>
    <t>Otras cuentas por pagar registradas</t>
  </si>
  <si>
    <t xml:space="preserve">ESF 13.- Recursos de Fondos de Bienes a Terceros </t>
  </si>
  <si>
    <t xml:space="preserve">Esta Nota no aplica para el Municipio, ya que no cuenta con registros en las cuentas </t>
  </si>
  <si>
    <t>Porción a Corto plazo de la Deuda</t>
  </si>
  <si>
    <t>Pública a largo plazo</t>
  </si>
  <si>
    <t>Cuentas por pagar acumuladas</t>
  </si>
  <si>
    <t>Cuentas por pagar a corto plazo</t>
  </si>
  <si>
    <t xml:space="preserve">Otros pasivos a corto plazo </t>
  </si>
  <si>
    <t xml:space="preserve">Otros pasivos de ingresos por </t>
  </si>
  <si>
    <t xml:space="preserve">clasificar </t>
  </si>
  <si>
    <t xml:space="preserve">Deuda pública  a largo plazo </t>
  </si>
  <si>
    <t>Prestamo  por pagar</t>
  </si>
  <si>
    <t>120 MESES</t>
  </si>
  <si>
    <t>%</t>
  </si>
  <si>
    <t xml:space="preserve">Cuentas por pagar a largo Plazo </t>
  </si>
  <si>
    <t>ESF 14.- Pasivos Diferidos y Otros</t>
  </si>
  <si>
    <t xml:space="preserve">El importe de pasivo diferido  corresponde a  Ingresos por Clasificar </t>
  </si>
  <si>
    <t>NATURALEZA</t>
  </si>
  <si>
    <t xml:space="preserve">NATURALEZA </t>
  </si>
  <si>
    <t xml:space="preserve">Impuestos </t>
  </si>
  <si>
    <t xml:space="preserve">Impuestos sobre el patrimonio </t>
  </si>
  <si>
    <t>Accesoriosde impuestos</t>
  </si>
  <si>
    <t xml:space="preserve">Otros impuestos </t>
  </si>
  <si>
    <t xml:space="preserve">Derechos </t>
  </si>
  <si>
    <t>Derechos por prestación de serv.</t>
  </si>
  <si>
    <t xml:space="preserve">Accesorios de derechos </t>
  </si>
  <si>
    <t xml:space="preserve">Otros derechos </t>
  </si>
  <si>
    <t xml:space="preserve">Productos </t>
  </si>
  <si>
    <t>Derivados del uso y aprovecham</t>
  </si>
  <si>
    <t>de bienes no sujetos a regimen</t>
  </si>
  <si>
    <t xml:space="preserve">Aprovechamientos </t>
  </si>
  <si>
    <t xml:space="preserve">Otros aprovechamientos </t>
  </si>
  <si>
    <t xml:space="preserve">Participaciones y Aportaciones </t>
  </si>
  <si>
    <t>Participaciones</t>
  </si>
  <si>
    <t xml:space="preserve">Aportaciones </t>
  </si>
  <si>
    <t xml:space="preserve">FEDERALES </t>
  </si>
  <si>
    <t>EA 01.- Ingresos de Gestión</t>
  </si>
  <si>
    <t xml:space="preserve">EA 02.- Otros ingresos </t>
  </si>
  <si>
    <t>Servicios Personales</t>
  </si>
  <si>
    <t>EA 03.- Gastos y Otras Perdidas</t>
  </si>
  <si>
    <t xml:space="preserve">De acuerdo a lo establecido en el Manual de Contabilidad Gubernamental en sus notas al </t>
  </si>
  <si>
    <t xml:space="preserve">Estado de Actividades, los gastos que representan el 10 % ó mas del total de los gastos, se </t>
  </si>
  <si>
    <t>describen de la siguiente forma:</t>
  </si>
  <si>
    <t>Seguridad Social</t>
  </si>
  <si>
    <t xml:space="preserve">Remuneraciones al personal de carácter permanente </t>
  </si>
  <si>
    <t xml:space="preserve">Percepciones al personal de carácter permanente </t>
  </si>
  <si>
    <t xml:space="preserve">Remuneraciones adicionales y especiales </t>
  </si>
  <si>
    <t>Otras prestaciones sociales y economicas</t>
  </si>
  <si>
    <t xml:space="preserve">Prestaciones al personal de carácter permanente, de acuerdo a disposiciones de ley . </t>
  </si>
  <si>
    <t>Materiales y Suministros</t>
  </si>
  <si>
    <t>Alimentos y Utensilios</t>
  </si>
  <si>
    <t xml:space="preserve">Materiales y Art. Construcción </t>
  </si>
  <si>
    <t xml:space="preserve">Productos quimicos, Farmaceuticos y de laboratorio </t>
  </si>
  <si>
    <t xml:space="preserve">Combustibles, Lubricantes y aditivos </t>
  </si>
  <si>
    <t xml:space="preserve">Vestuarios, Blancos, Prendas de protección y articulos deportivos </t>
  </si>
  <si>
    <t xml:space="preserve">Herramientas, Refacciones y accesorios menores </t>
  </si>
  <si>
    <t xml:space="preserve">Materiales de Administración </t>
  </si>
  <si>
    <t>Gasto para la reparación y mantenimiento de oficinas publicas</t>
  </si>
  <si>
    <t>Gasto para dar mantenimiento a unidades y consumo de combustible para cumplimiento  de servicios publicos y función administrativa.</t>
  </si>
  <si>
    <t>Gasto para  mantenimiento de Unidades para el desempeño de sus funciones.</t>
  </si>
  <si>
    <t xml:space="preserve">Gasto para cumplimiento al personal que labora en diferentes dependencias del municipio </t>
  </si>
  <si>
    <t xml:space="preserve">Percepciones adicionales y especiales al personal </t>
  </si>
  <si>
    <t xml:space="preserve">Prestaciones de ley al personal que labora de carácter permanente </t>
  </si>
  <si>
    <t>Gasto para el buen funcionamiento y desempeño  de las actividades administrativas.</t>
  </si>
  <si>
    <t>Gasto para atención de personal que visita a nuestro municipio y personal que labora.</t>
  </si>
  <si>
    <t xml:space="preserve">Gasto para el buen funcionamiento en  las actividades de limpieza de las distintas dependencias. </t>
  </si>
  <si>
    <t xml:space="preserve">Servicios Generales </t>
  </si>
  <si>
    <t>Servicios Basicos</t>
  </si>
  <si>
    <t xml:space="preserve">Servicios de Arrendamiento </t>
  </si>
  <si>
    <t xml:space="preserve">Servicios Profesionales </t>
  </si>
  <si>
    <t>Servicios Financieros, Bancarios</t>
  </si>
  <si>
    <t>Servicios de Instalación, reparación</t>
  </si>
  <si>
    <t xml:space="preserve">Servicios de Comunicación social </t>
  </si>
  <si>
    <t xml:space="preserve">Servicios de Traslado </t>
  </si>
  <si>
    <t>Servicios Oficiales</t>
  </si>
  <si>
    <t>Pago por arrendamiento de copiadoras y maquinarias para el desempeño de funciones en las diferentes dependencias.</t>
  </si>
  <si>
    <t>Pago por concepto de asesorias externas y capacitaciones al personal.</t>
  </si>
  <si>
    <t>Pago por compra de seguros a unidades de los deptos. De Seguridad Pública y función municipal.</t>
  </si>
  <si>
    <t xml:space="preserve">Gastos de Reparación y servicio de mantenimiento, reposición de fondo revolvente </t>
  </si>
  <si>
    <t xml:space="preserve">Gastos de publicidad y comunicación social. </t>
  </si>
  <si>
    <t xml:space="preserve">Gastos por comisión conferida para cumplimiento de las funciones, viaticos al personal que labora en las diferentes dependencias. </t>
  </si>
  <si>
    <t>Pago de impuestos sobre la nomina de personal, pago de placas y tenecias de vehiculos de las diferentes dependencias del municipio.</t>
  </si>
  <si>
    <t>Gastos originados en eventos oficiales y culturales  del municipio.</t>
  </si>
  <si>
    <t xml:space="preserve">Pago por consumo de CFE, TELMEX y Servicio Postal Mexicano </t>
  </si>
  <si>
    <t>Transferencias, asignaciones, subsidios y otras ayudas</t>
  </si>
  <si>
    <t>Subsidios</t>
  </si>
  <si>
    <t>Ayudas sociales a personas</t>
  </si>
  <si>
    <t>Becas</t>
  </si>
  <si>
    <t>Ayudas Socialesa instituciones</t>
  </si>
  <si>
    <t>Pensiones</t>
  </si>
  <si>
    <t xml:space="preserve">Jubilaciones </t>
  </si>
  <si>
    <t xml:space="preserve">Apoyos para traslado a personas de escasos recursos, asociaciones etc. </t>
  </si>
  <si>
    <t xml:space="preserve">Capacitaciones al personal que brinda la Auditoria Superior del Edo. </t>
  </si>
  <si>
    <t>Apoyo y aportaciones que se hacen al sindicato de burocratas municipales</t>
  </si>
  <si>
    <t xml:space="preserve">Gasto efectuado en el pago de pensiones y jubilaciones al personal </t>
  </si>
  <si>
    <t>Gasto por subsidios al Contribuyente</t>
  </si>
  <si>
    <t>Intereses y comisiones</t>
  </si>
  <si>
    <t xml:space="preserve">Intereses de la Deuda interna </t>
  </si>
  <si>
    <t>5  GASTOS Y OTRAS PERDIDAS</t>
  </si>
  <si>
    <t>EXPLICACION</t>
  </si>
  <si>
    <t xml:space="preserve">Percepciones por concepto de pago al personal que labora, prestaciones sociales y economicas de acuerdo a disposiciones legales. </t>
  </si>
  <si>
    <t>Servicios Básicos</t>
  </si>
  <si>
    <t>Pago por consumo de energía electrica de oficinas municipales, alumbrado público, servicio de TELMEX de las distintas dependencias y servicio postal pata el cumplimiento de las obligaciones</t>
  </si>
  <si>
    <t>Tributarios</t>
  </si>
  <si>
    <t>No tributarios</t>
  </si>
  <si>
    <t>Gastos de Funcionamiento</t>
  </si>
  <si>
    <t>Los Gastos de Funcionamiento se describen de la siguiente forma:</t>
  </si>
  <si>
    <t xml:space="preserve">EA 04.-    4  Ingresos y Otros Beneficios y  5 Gastos y Otras perdidas </t>
  </si>
  <si>
    <t>4 Ingresos y Otros Beneficios</t>
  </si>
  <si>
    <t>Ahorro / Desahorro del ejercicio</t>
  </si>
  <si>
    <t xml:space="preserve">Se informa el total de Ingresos recaudados y el total de gastos originados en el </t>
  </si>
  <si>
    <t>funcionamiento, obteniendo un ahorro en el ejercicio, representado como sigue.</t>
  </si>
  <si>
    <t>5 Gastos y Otras Perdidas</t>
  </si>
  <si>
    <t>a ) NOTAS DE DESGLOSE</t>
  </si>
  <si>
    <t xml:space="preserve">II) NOTAS AL ESTADO DE ACTIVIDADES </t>
  </si>
  <si>
    <t>I) NOTAS AL ESTADO DE SITUACION FINANCIERA</t>
  </si>
  <si>
    <t>III) NOTAS AL ESTADO DE VARIACION EN LA HACIENDA PUBLICA</t>
  </si>
  <si>
    <t>EVHP 01 .- Patrimonio Contribuido</t>
  </si>
  <si>
    <t xml:space="preserve">EVHP 02.- Patrimonio Generado </t>
  </si>
  <si>
    <t>PROCEDENCIA</t>
  </si>
  <si>
    <t>Resultado del Ejercicio (Ahorro/desahorro)</t>
  </si>
  <si>
    <t>IV) NOTAS AL ESTADO DE FLUJO DE EFECTIVO</t>
  </si>
  <si>
    <t>EFE 01.- Efectivo y Equivalentes</t>
  </si>
  <si>
    <t>Efectivo en Bancos - Tesorería</t>
  </si>
  <si>
    <t>Efectivo en Bancos_ Dependencias</t>
  </si>
  <si>
    <t>Inversiones Temporales</t>
  </si>
  <si>
    <t xml:space="preserve">Deposito de fondos de terceros </t>
  </si>
  <si>
    <t xml:space="preserve">EFE 03.- Conciliación  de los Flujos de Efectivo Netos de las Actividades de Operación y la </t>
  </si>
  <si>
    <t>Cuenta de Ahorro/Desahorro antes de Rubros Extraordinarios</t>
  </si>
  <si>
    <t>CONCEPTO</t>
  </si>
  <si>
    <t>Depreciaciones</t>
  </si>
  <si>
    <t>Amortizaciones</t>
  </si>
  <si>
    <t>Incremento en las provisiones</t>
  </si>
  <si>
    <t>Incremento en Inversiones</t>
  </si>
  <si>
    <t>Incremento en cuentas por cobrar</t>
  </si>
  <si>
    <t xml:space="preserve">Movimientos de Partidas que no afectan al efectivo </t>
  </si>
  <si>
    <t>Ahorro/Desahorro antes de rubros extraordinarios</t>
  </si>
  <si>
    <t>Partidas Extraordinarias</t>
  </si>
  <si>
    <t>V) CONCILIACIÓN ENTRE LOS INGRESOS PRESUPUESTARIOS Y CONTABLES, ASI COMO ENTRE</t>
  </si>
  <si>
    <t>LOS EGRESOS PRESUPUESTARIOS Y LOS GASTOS CONTABLES.</t>
  </si>
  <si>
    <t>La Conciliación se presenta de acuerdo a los formatos de Conciliación entre los</t>
  </si>
  <si>
    <t>Municipio de San Juan de Sabinas</t>
  </si>
  <si>
    <t>Conciliación entre los Ingresos Presupuestarios y Contables</t>
  </si>
  <si>
    <t>1.- Ingresos Presupuestarios</t>
  </si>
  <si>
    <t>2.- Mas Ingresos Contables no            presupuestarios</t>
  </si>
  <si>
    <t>Otros ingresos y beneficios varios</t>
  </si>
  <si>
    <t>Otros ingresos contables no presupuestarios</t>
  </si>
  <si>
    <t xml:space="preserve">3.- Menos  ingresos presupuestarios no contables </t>
  </si>
  <si>
    <t xml:space="preserve">Productos de capital </t>
  </si>
  <si>
    <t xml:space="preserve">Ingresos derivados de financiamiento </t>
  </si>
  <si>
    <t>Otros ingresos presupuestarios</t>
  </si>
  <si>
    <t>4.- Ingresos Contables</t>
  </si>
  <si>
    <t>Conciliación entre los Egresos Presupuestarios y Gastos  Contables</t>
  </si>
  <si>
    <t xml:space="preserve">2.- Menos egresos presupuestario no contables </t>
  </si>
  <si>
    <t>3.- Mas Gastos contables no presupuestarios</t>
  </si>
  <si>
    <t xml:space="preserve">4.- Total de Gasto Contable </t>
  </si>
  <si>
    <t>II.- NOTAS DE MEMORIA</t>
  </si>
  <si>
    <t xml:space="preserve">       (Cuentas de orden) </t>
  </si>
  <si>
    <t>SALDO INICIAL</t>
  </si>
  <si>
    <t>SALDO FINAL</t>
  </si>
  <si>
    <t xml:space="preserve">MODIFICACIONES </t>
  </si>
  <si>
    <t xml:space="preserve">Sin movimiento </t>
  </si>
  <si>
    <t>En este rubro el Patrimonio Contribuido no registro movimientos.</t>
  </si>
  <si>
    <t xml:space="preserve">Aportaciones al Patrimonio </t>
  </si>
  <si>
    <t xml:space="preserve">Ingresos </t>
  </si>
  <si>
    <t xml:space="preserve">Ingresos de gestión </t>
  </si>
  <si>
    <t xml:space="preserve">Participaciones y aportaciones </t>
  </si>
  <si>
    <t xml:space="preserve">Egresos </t>
  </si>
  <si>
    <t xml:space="preserve">Gastos de funcionamiento </t>
  </si>
  <si>
    <t>Transferencias, asignaciones</t>
  </si>
  <si>
    <t>Ahorro/desahorro</t>
  </si>
  <si>
    <t>Intereses, comisiones y otros gastos de la deuda pública</t>
  </si>
  <si>
    <t xml:space="preserve">En el rubro de Resultados del Ejercicio, con base en el ejercicio anterior se registra un </t>
  </si>
  <si>
    <t>Recursos que modifican al Patrimonio Generado (ejercicios anteriores)</t>
  </si>
  <si>
    <t>incremento que nos da como resultado un Ahorro, detallado de la siguiente forma:</t>
  </si>
  <si>
    <t>No se registro ninguna aportación al capital, por lo que no se modifica el</t>
  </si>
  <si>
    <t xml:space="preserve">Patrimonio Contribuido. </t>
  </si>
  <si>
    <t xml:space="preserve">Fondos fijos de caja </t>
  </si>
  <si>
    <t xml:space="preserve">BIENES MUEBLES </t>
  </si>
  <si>
    <t xml:space="preserve">Muebles de oficina y estanteria </t>
  </si>
  <si>
    <t xml:space="preserve">Esta Nota detalla las adquisiciones con su monto global,  las cuales se ejercieron con </t>
  </si>
  <si>
    <t>recursos propios y federales de acuerdo a las reglas de operación.</t>
  </si>
  <si>
    <t>1.- Total de Egresos Presupuestarios</t>
  </si>
  <si>
    <t>Impuestos, derechos, productos</t>
  </si>
  <si>
    <t xml:space="preserve">Cuentas de Orden contables y Presupuestales </t>
  </si>
  <si>
    <t xml:space="preserve">CUENTAS DE ORDEN CONTABLES </t>
  </si>
  <si>
    <t>CARGOS</t>
  </si>
  <si>
    <t>ABONOS</t>
  </si>
  <si>
    <t xml:space="preserve">CUENTAS DE ORDEN PRESUPUESTALES </t>
  </si>
  <si>
    <t xml:space="preserve">SALDO INICIAL </t>
  </si>
  <si>
    <t xml:space="preserve">SALDO FINAL </t>
  </si>
  <si>
    <t xml:space="preserve">8.1 LEY DE INGRESOS </t>
  </si>
  <si>
    <t xml:space="preserve">8.1.1 Ley de ingresos estimada </t>
  </si>
  <si>
    <t xml:space="preserve">8.1.2 Ley de ingresos por ejecutar </t>
  </si>
  <si>
    <t xml:space="preserve">8.1.3 Modificaciones a la ley de ingresos </t>
  </si>
  <si>
    <t xml:space="preserve">8.1.4 Ley de ingresos devengada </t>
  </si>
  <si>
    <t xml:space="preserve">8.1.5 Ley de ingresos recaudada </t>
  </si>
  <si>
    <t xml:space="preserve">8.2 PRESUPUESTO DE EGRESOS </t>
  </si>
  <si>
    <t xml:space="preserve">8.2.1 Presupuesto de egresos aprobado </t>
  </si>
  <si>
    <t>8.2.2.Presupuesto de egresos por ejercer</t>
  </si>
  <si>
    <t xml:space="preserve">8.2.3 Modificaciones al Presupuesto de egresos aprobado </t>
  </si>
  <si>
    <t>8.2.4 Presupuesto de egresos comprometido</t>
  </si>
  <si>
    <t xml:space="preserve">8.2.5 Prespuesto de egresos devengado </t>
  </si>
  <si>
    <t xml:space="preserve">8.2.6 Presupuesto de egresos ejercido </t>
  </si>
  <si>
    <t>8.2.7 Prespuesto de egresos pagado</t>
  </si>
  <si>
    <t>INGRESOS</t>
  </si>
  <si>
    <t>ESTIMADOS</t>
  </si>
  <si>
    <t>RECAUDADOS</t>
  </si>
  <si>
    <t xml:space="preserve">POR EJERCER </t>
  </si>
  <si>
    <t>En proceso de elaboración</t>
  </si>
  <si>
    <t>Mobiliario y equipo de administración</t>
  </si>
  <si>
    <t xml:space="preserve">Maquinaria otros equipos y herramientas </t>
  </si>
  <si>
    <t>Activos Intangibles</t>
  </si>
  <si>
    <t>Obra Publica en bienes propios</t>
  </si>
  <si>
    <t xml:space="preserve">Amortización de la deuda </t>
  </si>
  <si>
    <t xml:space="preserve">Acciones u participaciones de capital </t>
  </si>
  <si>
    <t>PRODUCTIVA</t>
  </si>
  <si>
    <t>Cargos registrados por bancos</t>
  </si>
  <si>
    <t>Otros muebles de oficina</t>
  </si>
  <si>
    <t>Equipos y aparatos audiovisuales</t>
  </si>
  <si>
    <t>Aparatos deportivos</t>
  </si>
  <si>
    <t>Otros Mobiliarios y equipo educacional</t>
  </si>
  <si>
    <t xml:space="preserve">Automoviles y Camiones </t>
  </si>
  <si>
    <t xml:space="preserve">Carrocerias y remolques </t>
  </si>
  <si>
    <t xml:space="preserve">Maquinaria y equipo industrial </t>
  </si>
  <si>
    <t xml:space="preserve">Maquinaria y equipo de construccion </t>
  </si>
  <si>
    <t xml:space="preserve">Sistemas de aire acondicionado </t>
  </si>
  <si>
    <t>Equipo de Comunicación</t>
  </si>
  <si>
    <t xml:space="preserve">Equipo de generación electrica </t>
  </si>
  <si>
    <t>Inversión Pública</t>
  </si>
  <si>
    <t>Construcción de vías de comunicación</t>
  </si>
  <si>
    <t>Otros gastos contables no presupuestales</t>
  </si>
  <si>
    <t>Banobras crédito 11268-10772</t>
  </si>
  <si>
    <t xml:space="preserve">Contribuciones de mejoras </t>
  </si>
  <si>
    <t>Resultados de ejercicios anteriores</t>
  </si>
  <si>
    <t xml:space="preserve">Cambios por errores contables </t>
  </si>
  <si>
    <t>“Bajo protesta de decir verdad, declaramos que los Estados Financieros y</t>
  </si>
  <si>
    <t>y sus notas, son razonablemente correctos y son responsabilidad del emisor "</t>
  </si>
  <si>
    <t xml:space="preserve">CTA. </t>
  </si>
  <si>
    <t xml:space="preserve">EFECTIVO Y EQUIVALENTES </t>
  </si>
  <si>
    <t>CB0083</t>
  </si>
  <si>
    <t xml:space="preserve">PARTICIPACIONES FISCALES </t>
  </si>
  <si>
    <t>CB0086</t>
  </si>
  <si>
    <t xml:space="preserve">RECURSOS FISCALES </t>
  </si>
  <si>
    <t>CB0090</t>
  </si>
  <si>
    <t>CB0091</t>
  </si>
  <si>
    <t>CB0093</t>
  </si>
  <si>
    <t>CB0096</t>
  </si>
  <si>
    <t>CB0097</t>
  </si>
  <si>
    <t>FONDO FORTALECIMIENTO</t>
  </si>
  <si>
    <t>CB0098</t>
  </si>
  <si>
    <t>FONDO INFRA.DEPORTIVA (FID)</t>
  </si>
  <si>
    <t>CB0099</t>
  </si>
  <si>
    <t>CB0101</t>
  </si>
  <si>
    <t>FAISM  2015</t>
  </si>
  <si>
    <t>CB0103</t>
  </si>
  <si>
    <t>CB0104</t>
  </si>
  <si>
    <t>RECURSOS PROPIOS</t>
  </si>
  <si>
    <t>CB0105</t>
  </si>
  <si>
    <t xml:space="preserve">RESERVA AGUINALDO </t>
  </si>
  <si>
    <t>CB0106</t>
  </si>
  <si>
    <t xml:space="preserve">RED MOVER MEXICO </t>
  </si>
  <si>
    <t>CB0107</t>
  </si>
  <si>
    <t>FORTALECIMIENTO</t>
  </si>
  <si>
    <t>CB0108</t>
  </si>
  <si>
    <t>FAISM  2016</t>
  </si>
  <si>
    <t>CB0109</t>
  </si>
  <si>
    <t>INFRAESTRUCTURA  2016</t>
  </si>
  <si>
    <t>CB0111</t>
  </si>
  <si>
    <t>FONDO PFTPG 2016</t>
  </si>
  <si>
    <t>CB0112</t>
  </si>
  <si>
    <t>RECURSOS PROPIOS (A.PUB.)</t>
  </si>
  <si>
    <t>CB0094</t>
  </si>
  <si>
    <t>CB0095</t>
  </si>
  <si>
    <t>La Cuenta de Deudores diversos esta representada por gastos a comprobar de viaticos y</t>
  </si>
  <si>
    <t>Prestamos a empleados.</t>
  </si>
  <si>
    <t>Esta Nota no aplica al Municipio ya que la base de datos no registra  fideicomisos</t>
  </si>
  <si>
    <t xml:space="preserve">de aplicación de los mismos, estan en proceso de elaboración. </t>
  </si>
  <si>
    <t>Resultado del ejercicio (ahorro/desahorro)</t>
  </si>
  <si>
    <t xml:space="preserve">Rectificaciones de resultados de ej. anteriores </t>
  </si>
  <si>
    <t xml:space="preserve">Efectivo y equivalentes al inicio del ejercicio </t>
  </si>
  <si>
    <t>Efectivo y equivalentes al final del ejercicio</t>
  </si>
  <si>
    <t xml:space="preserve">BIENES INMUEBLES INFRAESTRUCTURA Y CONST. PROCESO </t>
  </si>
  <si>
    <t>Obra Publica en bienes de dominio</t>
  </si>
  <si>
    <t>CB0110</t>
  </si>
  <si>
    <t>FONDOS MINEROS</t>
  </si>
  <si>
    <t>CB0113</t>
  </si>
  <si>
    <t>PROGR. FORTA. FINANCIERO</t>
  </si>
  <si>
    <t xml:space="preserve">Edificacion no hab. En proceso </t>
  </si>
  <si>
    <t>Construcción de obras para el abastecimiento  de agua</t>
  </si>
  <si>
    <t>División de terrenos y const.</t>
  </si>
  <si>
    <t xml:space="preserve">Pasivo pago jubilados </t>
  </si>
  <si>
    <t>I.S.R. - Retención IVA</t>
  </si>
  <si>
    <t>IVC</t>
  </si>
  <si>
    <t xml:space="preserve">Interes y Comisiones </t>
  </si>
  <si>
    <t xml:space="preserve">Cambios en  PolÍticas Contables </t>
  </si>
  <si>
    <t xml:space="preserve">CAMBIOS </t>
  </si>
  <si>
    <t>Mobiliario y Equipo Eduacional  y Rec.</t>
  </si>
  <si>
    <t xml:space="preserve">Vehiculos y equipo de transporte </t>
  </si>
  <si>
    <t>CUENTAS DE ORDEN CONTABLES</t>
  </si>
  <si>
    <t>7 CUENTAS DE ORDEN CONTABLES</t>
  </si>
  <si>
    <t xml:space="preserve">7.1 VALORES </t>
  </si>
  <si>
    <t xml:space="preserve">7.2 EMISION DE OBLIGACIONES </t>
  </si>
  <si>
    <t>7.3 AVALES Y GARANTIAS</t>
  </si>
  <si>
    <t>7.4 JUICIOS</t>
  </si>
  <si>
    <t xml:space="preserve">7.5 INVERSION MEDIANTE </t>
  </si>
  <si>
    <t xml:space="preserve">7.6 BIENES EN CONCESIONADOS </t>
  </si>
  <si>
    <t>7.2.7 Contrato de Jubilaciones Sindicalizados</t>
  </si>
  <si>
    <t>7.2.8  Jubilaciones en contratos sindicalizados</t>
  </si>
  <si>
    <t>8.1 Cuentas de Ingresos</t>
  </si>
  <si>
    <t xml:space="preserve">8.2 Cuentas de egresos </t>
  </si>
  <si>
    <t xml:space="preserve">FACTIBILIDAD </t>
  </si>
  <si>
    <t xml:space="preserve">Esta Nota no aplica para el Municipio, ya que  este ejercicio fiscal no cuenta con registros en </t>
  </si>
  <si>
    <t>las cuentas aplicables.</t>
  </si>
  <si>
    <t>Mas de 365 días</t>
  </si>
  <si>
    <t>Menor a  90</t>
  </si>
  <si>
    <t>Ejercicio anterior</t>
  </si>
  <si>
    <t>CB0114</t>
  </si>
  <si>
    <t>CB0116</t>
  </si>
  <si>
    <t>CB0117</t>
  </si>
  <si>
    <t>FAISM 2017</t>
  </si>
  <si>
    <t>FORTAMUN 2017</t>
  </si>
  <si>
    <t>Otros equipos</t>
  </si>
  <si>
    <t>Compra de materiales y suministros. Combustibles y lubricantes, material electrico, material de oficina y material de limpieza</t>
  </si>
  <si>
    <t>CB0115</t>
  </si>
  <si>
    <t>FONDO MINERO</t>
  </si>
  <si>
    <t>CB0118</t>
  </si>
  <si>
    <t>FORTALECE ESTATAL</t>
  </si>
  <si>
    <t>Pago por consumo de energía electrica de oficinas municipales, alumbrado público, servicio de TELMEX de las distintas dependencias y servicio postal para el cumplimiento de las obligaciones</t>
  </si>
  <si>
    <t>Terrenos</t>
  </si>
  <si>
    <t>Edificios no habitacionales</t>
  </si>
  <si>
    <t>Edificacion no habitacional en proceso</t>
  </si>
  <si>
    <t>Construccion de obras para el abastecimiento de agua, petroleo, gas, electricidad y telecomunicaciones en proceso</t>
  </si>
  <si>
    <t>Construccion de vias de comunicación en proceso</t>
  </si>
  <si>
    <t>Otras Construcciones de ingenieria civil u obra pesada en proceso</t>
  </si>
  <si>
    <t>Muebles, excepto de oficina y estanteria</t>
  </si>
  <si>
    <t xml:space="preserve">Equipo de computo y de tecnologías de la información </t>
  </si>
  <si>
    <t>Otros mobiliarios y equipos de administracion</t>
  </si>
  <si>
    <t>Automoviles y Camiones</t>
  </si>
  <si>
    <t>Carrocerias y remolques</t>
  </si>
  <si>
    <t>Otros equipos de transporte</t>
  </si>
  <si>
    <t>Equipo de defensa y seguridad</t>
  </si>
  <si>
    <t>Sistemas de aire acondicionado, calefaccion y de refrigeracion industrial y comercial</t>
  </si>
  <si>
    <t>Equipo de comunicación y telecomunicacion</t>
  </si>
  <si>
    <t>Equipos de generacion electrica, aparatos y accesorios electricos</t>
  </si>
  <si>
    <t>Herramientas y maquinas - herramienta</t>
  </si>
  <si>
    <t>Otros Equipos</t>
  </si>
  <si>
    <t>( cifras en pesos )</t>
  </si>
  <si>
    <t>EA4</t>
  </si>
  <si>
    <t>Ingresos Presupuestarios y Contables correspondientes al segundo Trimestre 2017</t>
  </si>
  <si>
    <t>egresos Presupuestarios y Contables correspondientes al segundo Trimestre 2017</t>
  </si>
  <si>
    <t>Ingresos Presupuestarios y Contables acumulado 2017</t>
  </si>
  <si>
    <t>egresos Presupuestarios y Contables acumulado 2017</t>
  </si>
  <si>
    <t>MUNICIPIO DE SAN JUAN DE SABINAS</t>
  </si>
  <si>
    <t>Del 01 de Octubre al 31 de Diciembre de 2017</t>
  </si>
  <si>
    <t xml:space="preserve">LIC. JULIO IVAN LONG HERNANDEZ </t>
  </si>
  <si>
    <t>C.P. JESUS MANUEL GONZALEZ COLLAZO</t>
  </si>
  <si>
    <t>C. ESPERANZA CARABAZA RUIZ</t>
  </si>
  <si>
    <t>C.P. MAGDALENA ZAMBRANO DANIEL</t>
  </si>
  <si>
    <t>INGRESOS DE GESTION CORRESPONDIENTES DEL 01 DE OCTUBRE AL 31 DE DICIEMBRE DE 2017</t>
  </si>
  <si>
    <t>INGRESOS DE GESTION CORRESPONDIENTES DEL 01 DE ENERO AL 31 DE DICIEMBRE  DE 2017</t>
  </si>
  <si>
    <t>GASTOS REPRESENTATIVOS DEL 01 DE OCTUBRE AL 31 DE DICIEMBRE  DE 2017</t>
  </si>
  <si>
    <t>GASTOS DE FUNCIONAMIENTO CORRESPONDIENTES DEL 01 DE OCTUBRE AL 31 DE DICIEMBRE  DE 2017</t>
  </si>
  <si>
    <t>GASTOS REPRESENTATIVOS DEL 01 DE ENERO AL 31 DE DICIEMBRE  DE 2017</t>
  </si>
  <si>
    <t>GASTOS DE FUNCIONAMIENTO CORRESPONDIENTES DEL 01 DE ENERO AL 31 DE DICIEMBRE  DE 2017</t>
  </si>
  <si>
    <t>Ayudas Sociales a instituciones</t>
  </si>
  <si>
    <t>INGRESOS RECAUDADOS DEL 01 DE OCTUBRE AL 31 DE DICIEMBRE 2017</t>
  </si>
  <si>
    <t>INGRESOS RECAUDADOS DEL 01 DE ENERO AL 31 DE DICIEMBRE DE 2017</t>
  </si>
  <si>
    <t>LIC. JULIO IVAN LONG HERNANDEZ</t>
  </si>
  <si>
    <t>Del 01 de Octubre al 31 de Diciembre  de 2017</t>
  </si>
  <si>
    <t>Otros gastos y perdidas extraordinarias</t>
  </si>
  <si>
    <t>Descripción</t>
  </si>
  <si>
    <t>Al 31 de diciembre de 2017</t>
  </si>
  <si>
    <t>Al 01 de octubre de 2017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</si>
  <si>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</si>
  <si>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</si>
  <si>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</si>
  <si>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</si>
  <si>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Fondos fijos de caja</t>
  </si>
  <si>
    <t>Total de Efectivo y Equivalentes</t>
  </si>
  <si>
    <t>Correspondientes del 01 de Octubre al 31 de Diciembre de 2017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</si>
  <si>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</si>
  <si>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</si>
  <si>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</si>
  <si>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</si>
  <si>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</si>
  <si>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</si>
  <si>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Correspondientes del 01 de Enero al 31 de Diciembre de 2017</t>
  </si>
  <si>
    <t>Del 01 de Enero al 31 de Diciembre  de 2017</t>
  </si>
  <si>
    <t>Esta Nota registra información de correspondiente del 01 de Enero al 31 de Diciembre del ejercicio fiscal 2017</t>
  </si>
  <si>
    <t>Del 01 de Enero al 31 de Diciembre de 2017</t>
  </si>
  <si>
    <t>8 CUENTAS DE ORDEN PRESUPUESTARIAS</t>
  </si>
  <si>
    <t>LIC. Julio Ivan Long Hernandez</t>
  </si>
  <si>
    <t>Presidente Municipal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</si>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</sst>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44" fontId="2" fillId="3" borderId="1" xfId="1" applyFont="1" applyFill="1" applyBorder="1"/>
    <xf numFmtId="0" fontId="2" fillId="0" borderId="0" xfId="0" applyFont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/>
    <xf numFmtId="0" fontId="0" fillId="0" borderId="6" xfId="0" applyFill="1" applyBorder="1"/>
    <xf numFmtId="44" fontId="2" fillId="0" borderId="5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left"/>
    </xf>
    <xf numFmtId="44" fontId="2" fillId="2" borderId="1" xfId="1" applyFont="1" applyFill="1" applyBorder="1"/>
    <xf numFmtId="0" fontId="0" fillId="0" borderId="1" xfId="0" applyFont="1" applyBorder="1"/>
    <xf numFmtId="44" fontId="2" fillId="0" borderId="1" xfId="1" applyFont="1" applyBorder="1"/>
    <xf numFmtId="0" fontId="8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44" fontId="0" fillId="0" borderId="0" xfId="0" applyNumberFormat="1"/>
    <xf numFmtId="0" fontId="0" fillId="0" borderId="0" xfId="0" applyAlignment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3" borderId="1" xfId="0" applyFill="1" applyBorder="1"/>
    <xf numFmtId="0" fontId="0" fillId="0" borderId="0" xfId="0" applyFont="1" applyBorder="1"/>
    <xf numFmtId="44" fontId="0" fillId="0" borderId="0" xfId="1" applyFont="1"/>
    <xf numFmtId="44" fontId="0" fillId="0" borderId="0" xfId="1" applyFont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1" xfId="0" applyFont="1" applyFill="1" applyBorder="1"/>
    <xf numFmtId="44" fontId="2" fillId="3" borderId="1" xfId="0" applyNumberFormat="1" applyFont="1" applyFill="1" applyBorder="1" applyAlignment="1">
      <alignment horizontal="center"/>
    </xf>
    <xf numFmtId="44" fontId="2" fillId="0" borderId="1" xfId="1" applyFont="1" applyFill="1" applyBorder="1"/>
    <xf numFmtId="0" fontId="2" fillId="0" borderId="1" xfId="0" applyFont="1" applyBorder="1" applyAlignment="1">
      <alignment wrapText="1"/>
    </xf>
    <xf numFmtId="44" fontId="2" fillId="0" borderId="0" xfId="1" applyFont="1" applyFill="1" applyBorder="1"/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3" borderId="1" xfId="0" applyFont="1" applyFill="1" applyBorder="1" applyAlignment="1">
      <alignment horizontal="center"/>
    </xf>
    <xf numFmtId="0" fontId="13" fillId="0" borderId="0" xfId="0" applyFont="1"/>
    <xf numFmtId="0" fontId="1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4" fillId="3" borderId="1" xfId="0" applyFont="1" applyFill="1" applyBorder="1"/>
    <xf numFmtId="44" fontId="0" fillId="0" borderId="0" xfId="0" applyNumberFormat="1" applyFill="1"/>
    <xf numFmtId="0" fontId="3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2" borderId="1" xfId="0" applyFont="1" applyFill="1" applyBorder="1"/>
    <xf numFmtId="8" fontId="0" fillId="0" borderId="0" xfId="0" applyNumberFormat="1"/>
    <xf numFmtId="0" fontId="0" fillId="0" borderId="0" xfId="0" applyFont="1" applyFill="1" applyBorder="1"/>
    <xf numFmtId="44" fontId="0" fillId="0" borderId="0" xfId="1" applyFont="1" applyFill="1" applyBorder="1"/>
    <xf numFmtId="0" fontId="7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" fillId="0" borderId="0" xfId="0" applyFont="1" applyFill="1"/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8" xfId="0" applyFill="1" applyBorder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9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wrapText="1"/>
    </xf>
    <xf numFmtId="9" fontId="0" fillId="4" borderId="1" xfId="0" applyNumberFormat="1" applyFill="1" applyBorder="1" applyAlignment="1">
      <alignment horizontal="center"/>
    </xf>
    <xf numFmtId="44" fontId="0" fillId="4" borderId="1" xfId="1" applyFont="1" applyFill="1" applyBorder="1"/>
    <xf numFmtId="44" fontId="0" fillId="4" borderId="0" xfId="1" applyFont="1" applyFill="1"/>
    <xf numFmtId="0" fontId="0" fillId="4" borderId="1" xfId="0" applyFill="1" applyBorder="1" applyAlignment="1">
      <alignment vertical="center"/>
    </xf>
    <xf numFmtId="0" fontId="10" fillId="4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0" fillId="4" borderId="1" xfId="0" applyFont="1" applyFill="1" applyBorder="1" applyAlignment="1">
      <alignment horizontal="center" wrapText="1"/>
    </xf>
    <xf numFmtId="9" fontId="0" fillId="4" borderId="3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2" fillId="4" borderId="0" xfId="0" applyFont="1" applyFill="1" applyBorder="1"/>
    <xf numFmtId="44" fontId="2" fillId="4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4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 wrapText="1"/>
    </xf>
    <xf numFmtId="44" fontId="0" fillId="0" borderId="0" xfId="0" applyNumberFormat="1" applyAlignment="1">
      <alignment horizontal="left" vertical="center"/>
    </xf>
    <xf numFmtId="44" fontId="0" fillId="0" borderId="7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44" fontId="0" fillId="0" borderId="0" xfId="1" applyFont="1" applyBorder="1" applyAlignment="1">
      <alignment vertical="center"/>
    </xf>
    <xf numFmtId="0" fontId="11" fillId="0" borderId="0" xfId="0" applyFont="1" applyAlignment="1">
      <alignment horizontal="center"/>
    </xf>
    <xf numFmtId="44" fontId="2" fillId="4" borderId="0" xfId="1" applyFont="1" applyFill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4" fontId="0" fillId="0" borderId="1" xfId="1" applyFont="1" applyFill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4" fontId="2" fillId="0" borderId="1" xfId="0" applyNumberFormat="1" applyFont="1" applyFill="1" applyBorder="1" applyAlignment="1">
      <alignment horizontal="center"/>
    </xf>
    <xf numFmtId="44" fontId="1" fillId="0" borderId="1" xfId="1" applyNumberFormat="1" applyFont="1" applyBorder="1"/>
    <xf numFmtId="44" fontId="2" fillId="0" borderId="1" xfId="1" applyNumberFormat="1" applyFont="1" applyBorder="1"/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Alignment="1">
      <alignment horizontal="center"/>
    </xf>
    <xf numFmtId="44" fontId="14" fillId="0" borderId="1" xfId="1" applyFont="1" applyFill="1" applyBorder="1" applyAlignment="1">
      <alignment horizontal="left"/>
    </xf>
    <xf numFmtId="44" fontId="4" fillId="0" borderId="1" xfId="1" applyFont="1" applyFill="1" applyBorder="1" applyAlignment="1">
      <alignment horizontal="left" vertical="center"/>
    </xf>
    <xf numFmtId="44" fontId="4" fillId="0" borderId="1" xfId="1" applyFont="1" applyBorder="1" applyAlignment="1">
      <alignment horizontal="left" vertical="center"/>
    </xf>
    <xf numFmtId="44" fontId="14" fillId="3" borderId="1" xfId="1" applyFont="1" applyFill="1" applyBorder="1" applyAlignment="1">
      <alignment horizontal="left"/>
    </xf>
    <xf numFmtId="44" fontId="13" fillId="0" borderId="0" xfId="1" applyFont="1" applyAlignment="1">
      <alignment horizontal="left"/>
    </xf>
    <xf numFmtId="0" fontId="14" fillId="0" borderId="1" xfId="0" applyFont="1" applyFill="1" applyBorder="1" applyAlignment="1">
      <alignment horizontal="left"/>
    </xf>
    <xf numFmtId="44" fontId="15" fillId="0" borderId="1" xfId="1" applyFont="1" applyFill="1" applyBorder="1" applyAlignment="1">
      <alignment horizontal="left" vertical="center" wrapText="1"/>
    </xf>
    <xf numFmtId="44" fontId="15" fillId="0" borderId="1" xfId="1" applyFont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wrapText="1"/>
    </xf>
    <xf numFmtId="0" fontId="20" fillId="0" borderId="0" xfId="0" applyFont="1"/>
    <xf numFmtId="0" fontId="20" fillId="0" borderId="0" xfId="0" applyFont="1" applyBorder="1"/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4" fontId="19" fillId="0" borderId="1" xfId="0" applyNumberFormat="1" applyFont="1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0" xfId="0" applyFont="1" applyFill="1"/>
    <xf numFmtId="44" fontId="0" fillId="0" borderId="1" xfId="0" applyNumberFormat="1" applyFont="1" applyBorder="1"/>
    <xf numFmtId="0" fontId="6" fillId="0" borderId="10" xfId="0" applyFont="1" applyBorder="1" applyAlignment="1">
      <alignment vertical="center" wrapText="1"/>
    </xf>
    <xf numFmtId="0" fontId="0" fillId="0" borderId="8" xfId="0" applyBorder="1" applyAlignment="1"/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Alignment="1">
      <alignment horizontal="center"/>
    </xf>
    <xf numFmtId="44" fontId="4" fillId="0" borderId="1" xfId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44" fontId="4" fillId="0" borderId="2" xfId="1" applyFont="1" applyFill="1" applyBorder="1" applyAlignment="1">
      <alignment horizontal="left" vertical="center"/>
    </xf>
    <xf numFmtId="44" fontId="4" fillId="0" borderId="3" xfId="1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0" fillId="0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0" xfId="0" applyFont="1" applyAlignme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406</xdr:row>
      <xdr:rowOff>0</xdr:rowOff>
    </xdr:from>
    <xdr:to>
      <xdr:col>6</xdr:col>
      <xdr:colOff>828675</xdr:colOff>
      <xdr:row>406</xdr:row>
      <xdr:rowOff>0</xdr:rowOff>
    </xdr:to>
    <xdr:cxnSp macro="">
      <xdr:nvCxnSpPr>
        <xdr:cNvPr id="3" name="2 Conector recto"/>
        <xdr:cNvCxnSpPr/>
      </xdr:nvCxnSpPr>
      <xdr:spPr>
        <a:xfrm>
          <a:off x="3771900" y="881253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962025</xdr:colOff>
      <xdr:row>402</xdr:row>
      <xdr:rowOff>0</xdr:rowOff>
    </xdr:from>
    <xdr:to>
      <xdr:col>6</xdr:col>
      <xdr:colOff>1114425</xdr:colOff>
      <xdr:row>402</xdr:row>
      <xdr:rowOff>0</xdr:rowOff>
    </xdr:to>
    <xdr:cxnSp macro="">
      <xdr:nvCxnSpPr>
        <xdr:cNvPr id="7" name="6 Conector recto"/>
        <xdr:cNvCxnSpPr/>
      </xdr:nvCxnSpPr>
      <xdr:spPr>
        <a:xfrm>
          <a:off x="3762375" y="87363300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410</xdr:row>
      <xdr:rowOff>0</xdr:rowOff>
    </xdr:from>
    <xdr:to>
      <xdr:col>6</xdr:col>
      <xdr:colOff>866775</xdr:colOff>
      <xdr:row>410</xdr:row>
      <xdr:rowOff>1</xdr:rowOff>
    </xdr:to>
    <xdr:cxnSp macro="">
      <xdr:nvCxnSpPr>
        <xdr:cNvPr id="11" name="10 Conector recto"/>
        <xdr:cNvCxnSpPr/>
      </xdr:nvCxnSpPr>
      <xdr:spPr>
        <a:xfrm flipV="1">
          <a:off x="3733800" y="8888730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781050</xdr:colOff>
      <xdr:row>402</xdr:row>
      <xdr:rowOff>0</xdr:rowOff>
    </xdr:from>
    <xdr:to>
      <xdr:col>9</xdr:col>
      <xdr:colOff>447675</xdr:colOff>
      <xdr:row>402</xdr:row>
      <xdr:rowOff>0</xdr:rowOff>
    </xdr:to>
    <xdr:cxnSp macro="">
      <xdr:nvCxnSpPr>
        <xdr:cNvPr id="15" name="14 Conector recto"/>
        <xdr:cNvCxnSpPr/>
      </xdr:nvCxnSpPr>
      <xdr:spPr>
        <a:xfrm>
          <a:off x="6934200" y="87363300"/>
          <a:ext cx="1514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406</xdr:row>
      <xdr:rowOff>0</xdr:rowOff>
    </xdr:from>
    <xdr:to>
      <xdr:col>9</xdr:col>
      <xdr:colOff>523875</xdr:colOff>
      <xdr:row>406</xdr:row>
      <xdr:rowOff>0</xdr:rowOff>
    </xdr:to>
    <xdr:cxnSp macro="">
      <xdr:nvCxnSpPr>
        <xdr:cNvPr id="19" name="18 Conector recto"/>
        <xdr:cNvCxnSpPr/>
      </xdr:nvCxnSpPr>
      <xdr:spPr>
        <a:xfrm>
          <a:off x="7086600" y="881253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952500</xdr:colOff>
      <xdr:row>341</xdr:row>
      <xdr:rowOff>0</xdr:rowOff>
    </xdr:from>
    <xdr:to>
      <xdr:col>9</xdr:col>
      <xdr:colOff>390525</xdr:colOff>
      <xdr:row>341</xdr:row>
      <xdr:rowOff>0</xdr:rowOff>
    </xdr:to>
    <xdr:cxnSp macro="">
      <xdr:nvCxnSpPr>
        <xdr:cNvPr id="28" name="27 Conector recto"/>
        <xdr:cNvCxnSpPr/>
      </xdr:nvCxnSpPr>
      <xdr:spPr>
        <a:xfrm>
          <a:off x="7105650" y="72075675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1057275</xdr:colOff>
      <xdr:row>345</xdr:row>
      <xdr:rowOff>0</xdr:rowOff>
    </xdr:from>
    <xdr:to>
      <xdr:col>9</xdr:col>
      <xdr:colOff>400050</xdr:colOff>
      <xdr:row>345</xdr:row>
      <xdr:rowOff>0</xdr:rowOff>
    </xdr:to>
    <xdr:cxnSp macro="">
      <xdr:nvCxnSpPr>
        <xdr:cNvPr id="39" name="38 Conector recto"/>
        <xdr:cNvCxnSpPr/>
      </xdr:nvCxnSpPr>
      <xdr:spPr>
        <a:xfrm>
          <a:off x="7210425" y="72837675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971550</xdr:colOff>
      <xdr:row>590</xdr:row>
      <xdr:rowOff>0</xdr:rowOff>
    </xdr:from>
    <xdr:to>
      <xdr:col>6</xdr:col>
      <xdr:colOff>828675</xdr:colOff>
      <xdr:row>590</xdr:row>
      <xdr:rowOff>0</xdr:rowOff>
    </xdr:to>
    <xdr:cxnSp macro="">
      <xdr:nvCxnSpPr>
        <xdr:cNvPr id="40" name="39 Conector recto"/>
        <xdr:cNvCxnSpPr/>
      </xdr:nvCxnSpPr>
      <xdr:spPr>
        <a:xfrm>
          <a:off x="3771900" y="88125300"/>
          <a:ext cx="857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962025</xdr:colOff>
      <xdr:row>586</xdr:row>
      <xdr:rowOff>0</xdr:rowOff>
    </xdr:from>
    <xdr:to>
      <xdr:col>6</xdr:col>
      <xdr:colOff>1114425</xdr:colOff>
      <xdr:row>586</xdr:row>
      <xdr:rowOff>0</xdr:rowOff>
    </xdr:to>
    <xdr:cxnSp macro="">
      <xdr:nvCxnSpPr>
        <xdr:cNvPr id="41" name="40 Conector recto"/>
        <xdr:cNvCxnSpPr/>
      </xdr:nvCxnSpPr>
      <xdr:spPr>
        <a:xfrm>
          <a:off x="3762375" y="87363300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594</xdr:row>
      <xdr:rowOff>0</xdr:rowOff>
    </xdr:from>
    <xdr:to>
      <xdr:col>6</xdr:col>
      <xdr:colOff>866775</xdr:colOff>
      <xdr:row>594</xdr:row>
      <xdr:rowOff>1</xdr:rowOff>
    </xdr:to>
    <xdr:cxnSp macro="">
      <xdr:nvCxnSpPr>
        <xdr:cNvPr id="42" name="41 Conector recto"/>
        <xdr:cNvCxnSpPr/>
      </xdr:nvCxnSpPr>
      <xdr:spPr>
        <a:xfrm flipV="1">
          <a:off x="3733800" y="88887300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781050</xdr:colOff>
      <xdr:row>586</xdr:row>
      <xdr:rowOff>0</xdr:rowOff>
    </xdr:from>
    <xdr:to>
      <xdr:col>9</xdr:col>
      <xdr:colOff>447675</xdr:colOff>
      <xdr:row>586</xdr:row>
      <xdr:rowOff>0</xdr:rowOff>
    </xdr:to>
    <xdr:cxnSp macro="">
      <xdr:nvCxnSpPr>
        <xdr:cNvPr id="43" name="42 Conector recto"/>
        <xdr:cNvCxnSpPr/>
      </xdr:nvCxnSpPr>
      <xdr:spPr>
        <a:xfrm>
          <a:off x="6934200" y="87363300"/>
          <a:ext cx="1514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933450</xdr:colOff>
      <xdr:row>590</xdr:row>
      <xdr:rowOff>0</xdr:rowOff>
    </xdr:from>
    <xdr:to>
      <xdr:col>9</xdr:col>
      <xdr:colOff>523875</xdr:colOff>
      <xdr:row>590</xdr:row>
      <xdr:rowOff>0</xdr:rowOff>
    </xdr:to>
    <xdr:cxnSp macro="">
      <xdr:nvCxnSpPr>
        <xdr:cNvPr id="44" name="43 Conector recto"/>
        <xdr:cNvCxnSpPr/>
      </xdr:nvCxnSpPr>
      <xdr:spPr>
        <a:xfrm>
          <a:off x="7086600" y="881253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1571625</xdr:colOff>
      <xdr:row>624</xdr:row>
      <xdr:rowOff>0</xdr:rowOff>
    </xdr:from>
    <xdr:to>
      <xdr:col>7</xdr:col>
      <xdr:colOff>19050</xdr:colOff>
      <xdr:row>624</xdr:row>
      <xdr:rowOff>0</xdr:rowOff>
    </xdr:to>
    <xdr:cxnSp macro="">
      <xdr:nvCxnSpPr>
        <xdr:cNvPr id="46" name="45 Conector recto"/>
        <xdr:cNvCxnSpPr/>
      </xdr:nvCxnSpPr>
      <xdr:spPr>
        <a:xfrm flipH="1">
          <a:off x="5372100" y="163420425"/>
          <a:ext cx="80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1552575</xdr:colOff>
      <xdr:row>628</xdr:row>
      <xdr:rowOff>9525</xdr:rowOff>
    </xdr:from>
    <xdr:to>
      <xdr:col>7</xdr:col>
      <xdr:colOff>9525</xdr:colOff>
      <xdr:row>628</xdr:row>
      <xdr:rowOff>9525</xdr:rowOff>
    </xdr:to>
    <xdr:cxnSp macro="">
      <xdr:nvCxnSpPr>
        <xdr:cNvPr id="48" name="47 Conector recto"/>
        <xdr:cNvCxnSpPr/>
      </xdr:nvCxnSpPr>
      <xdr:spPr>
        <a:xfrm flipH="1">
          <a:off x="5353050" y="164191950"/>
          <a:ext cx="809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2"/>
  <sheetViews>
    <sheetView tabSelected="1" workbookViewId="0">
      <selection activeCell="D23" sqref="D23"/>
    </sheetView>
  </sheetViews>
  <sheetFormatPr baseColWidth="10" defaultRowHeight="15" x14ac:dyDescent="0.25"/>
  <cols>
    <col min="1" max="1" width="2.7109375" customWidth="1"/>
    <col min="2" max="2" width="8" customWidth="1"/>
    <col min="3" max="3" width="27.85546875" hidden="1" customWidth="1"/>
    <col min="4" max="4" width="31.28515625" customWidth="1"/>
    <col min="5" max="5" width="15" style="78" customWidth="1"/>
    <col min="6" max="6" width="11.42578125" style="78" hidden="1" customWidth="1"/>
    <col min="7" max="7" width="35.28515625" style="78" customWidth="1"/>
    <col min="8" max="8" width="16.28515625" bestFit="1" customWidth="1"/>
  </cols>
  <sheetData>
    <row r="1" spans="1:10" x14ac:dyDescent="0.25">
      <c r="A1" s="240" t="s">
        <v>211</v>
      </c>
      <c r="B1" s="240"/>
      <c r="C1" s="240"/>
      <c r="D1" s="240"/>
      <c r="E1" s="240"/>
      <c r="F1" s="240"/>
      <c r="G1" s="240"/>
      <c r="H1" s="240"/>
    </row>
    <row r="2" spans="1:10" x14ac:dyDescent="0.25">
      <c r="A2" s="245" t="s">
        <v>452</v>
      </c>
      <c r="B2" s="245"/>
      <c r="C2" s="245"/>
      <c r="D2" s="245"/>
      <c r="E2" s="245"/>
      <c r="F2" s="245"/>
      <c r="G2" s="245"/>
      <c r="H2" s="245"/>
    </row>
    <row r="3" spans="1:10" ht="15.75" x14ac:dyDescent="0.25">
      <c r="A3" s="242" t="s">
        <v>213</v>
      </c>
      <c r="B3" s="242"/>
      <c r="C3" s="242"/>
      <c r="D3" s="242"/>
      <c r="E3" s="242"/>
      <c r="F3" s="242"/>
      <c r="G3" s="242"/>
      <c r="H3" s="242"/>
    </row>
    <row r="4" spans="1:10" ht="18.75" x14ac:dyDescent="0.3">
      <c r="B4" s="68" t="s">
        <v>24</v>
      </c>
    </row>
    <row r="5" spans="1:10" x14ac:dyDescent="0.25">
      <c r="B5" s="13" t="s">
        <v>23</v>
      </c>
      <c r="C5" s="13"/>
      <c r="D5" s="13" t="s">
        <v>16</v>
      </c>
    </row>
    <row r="6" spans="1:10" x14ac:dyDescent="0.25">
      <c r="D6" t="s">
        <v>25</v>
      </c>
    </row>
    <row r="7" spans="1:10" x14ac:dyDescent="0.25">
      <c r="D7" t="s">
        <v>26</v>
      </c>
    </row>
    <row r="8" spans="1:10" ht="6" customHeight="1" x14ac:dyDescent="0.25"/>
    <row r="9" spans="1:10" ht="15.75" x14ac:dyDescent="0.25">
      <c r="B9" s="77"/>
      <c r="C9" s="77" t="s">
        <v>14</v>
      </c>
      <c r="D9" s="77" t="s">
        <v>13</v>
      </c>
      <c r="E9" s="79">
        <v>2017</v>
      </c>
      <c r="F9" s="83"/>
      <c r="G9" s="79">
        <v>2016</v>
      </c>
      <c r="H9" s="77" t="s">
        <v>15</v>
      </c>
    </row>
    <row r="10" spans="1:10" x14ac:dyDescent="0.25">
      <c r="B10" s="3" t="s">
        <v>336</v>
      </c>
      <c r="C10" s="3"/>
      <c r="D10" s="3" t="s">
        <v>337</v>
      </c>
      <c r="E10" s="79" t="s">
        <v>21</v>
      </c>
      <c r="F10" s="83"/>
      <c r="G10" s="79" t="s">
        <v>21</v>
      </c>
      <c r="H10" s="3"/>
    </row>
    <row r="11" spans="1:10" x14ac:dyDescent="0.25">
      <c r="B11" s="9"/>
      <c r="C11" s="9"/>
      <c r="D11" s="10" t="s">
        <v>17</v>
      </c>
      <c r="E11" s="197">
        <v>0</v>
      </c>
      <c r="F11" s="197"/>
      <c r="G11" s="197">
        <v>14024.75</v>
      </c>
      <c r="H11" s="9"/>
    </row>
    <row r="12" spans="1:10" x14ac:dyDescent="0.25">
      <c r="B12" s="9"/>
      <c r="C12" s="9"/>
      <c r="D12" s="10" t="s">
        <v>18</v>
      </c>
      <c r="E12" s="197"/>
      <c r="F12" s="197"/>
      <c r="G12" s="202"/>
      <c r="H12" s="9"/>
    </row>
    <row r="13" spans="1:10" x14ac:dyDescent="0.25">
      <c r="B13" s="194" t="s">
        <v>343</v>
      </c>
      <c r="C13" s="81" t="s">
        <v>1</v>
      </c>
      <c r="D13" s="81" t="s">
        <v>11</v>
      </c>
      <c r="E13" s="241">
        <v>0</v>
      </c>
      <c r="F13" s="241"/>
      <c r="G13" s="203">
        <v>0</v>
      </c>
      <c r="H13" s="69"/>
    </row>
    <row r="14" spans="1:10" x14ac:dyDescent="0.25">
      <c r="B14" s="194" t="s">
        <v>340</v>
      </c>
      <c r="C14" s="81" t="s">
        <v>0</v>
      </c>
      <c r="D14" s="81" t="s">
        <v>341</v>
      </c>
      <c r="E14" s="241">
        <v>0</v>
      </c>
      <c r="F14" s="241"/>
      <c r="G14" s="203">
        <v>12555.97</v>
      </c>
      <c r="H14" s="69" t="s">
        <v>314</v>
      </c>
    </row>
    <row r="15" spans="1:10" x14ac:dyDescent="0.25">
      <c r="B15" s="194" t="s">
        <v>338</v>
      </c>
      <c r="C15" s="81" t="s">
        <v>2</v>
      </c>
      <c r="D15" s="81" t="s">
        <v>339</v>
      </c>
      <c r="E15" s="241">
        <v>0</v>
      </c>
      <c r="F15" s="241"/>
      <c r="G15" s="203">
        <v>0</v>
      </c>
      <c r="H15" s="69"/>
      <c r="J15" s="67"/>
    </row>
    <row r="16" spans="1:10" x14ac:dyDescent="0.25">
      <c r="B16" s="194" t="s">
        <v>345</v>
      </c>
      <c r="C16" s="81" t="s">
        <v>3</v>
      </c>
      <c r="D16" s="81" t="s">
        <v>3</v>
      </c>
      <c r="E16" s="241">
        <v>184510.73</v>
      </c>
      <c r="F16" s="241"/>
      <c r="G16" s="203">
        <v>38895.040000000001</v>
      </c>
      <c r="H16" s="69" t="s">
        <v>314</v>
      </c>
    </row>
    <row r="17" spans="2:8" x14ac:dyDescent="0.25">
      <c r="B17" s="194" t="s">
        <v>344</v>
      </c>
      <c r="C17" s="81" t="s">
        <v>4</v>
      </c>
      <c r="D17" s="81" t="s">
        <v>4</v>
      </c>
      <c r="E17" s="243">
        <v>0</v>
      </c>
      <c r="F17" s="244"/>
      <c r="G17" s="203">
        <v>0</v>
      </c>
      <c r="H17" s="69" t="s">
        <v>314</v>
      </c>
    </row>
    <row r="18" spans="2:8" x14ac:dyDescent="0.25">
      <c r="B18" s="194" t="s">
        <v>370</v>
      </c>
      <c r="C18" s="81" t="s">
        <v>5</v>
      </c>
      <c r="D18" s="81" t="s">
        <v>5</v>
      </c>
      <c r="E18" s="243">
        <v>0</v>
      </c>
      <c r="F18" s="244"/>
      <c r="G18" s="203">
        <v>0</v>
      </c>
      <c r="H18" s="69"/>
    </row>
    <row r="19" spans="2:8" x14ac:dyDescent="0.25">
      <c r="B19" s="194" t="s">
        <v>371</v>
      </c>
      <c r="C19" s="81" t="s">
        <v>6</v>
      </c>
      <c r="D19" s="81" t="s">
        <v>6</v>
      </c>
      <c r="E19" s="243">
        <v>0</v>
      </c>
      <c r="F19" s="244"/>
      <c r="G19" s="203">
        <v>0</v>
      </c>
      <c r="H19" s="69" t="s">
        <v>314</v>
      </c>
    </row>
    <row r="20" spans="2:8" x14ac:dyDescent="0.25">
      <c r="B20" s="194" t="s">
        <v>342</v>
      </c>
      <c r="C20" s="81" t="s">
        <v>7</v>
      </c>
      <c r="D20" s="81" t="s">
        <v>7</v>
      </c>
      <c r="E20" s="241">
        <v>0</v>
      </c>
      <c r="F20" s="241"/>
      <c r="G20" s="203">
        <v>0</v>
      </c>
      <c r="H20" s="69"/>
    </row>
    <row r="21" spans="2:8" x14ac:dyDescent="0.25">
      <c r="B21" s="194" t="s">
        <v>346</v>
      </c>
      <c r="C21" s="81" t="s">
        <v>8</v>
      </c>
      <c r="D21" s="81" t="s">
        <v>347</v>
      </c>
      <c r="E21" s="198">
        <v>0</v>
      </c>
      <c r="F21" s="198"/>
      <c r="G21" s="203">
        <v>0</v>
      </c>
      <c r="H21" s="69"/>
    </row>
    <row r="22" spans="2:8" x14ac:dyDescent="0.25">
      <c r="B22" s="194" t="s">
        <v>348</v>
      </c>
      <c r="C22" s="81" t="s">
        <v>9</v>
      </c>
      <c r="D22" s="81" t="s">
        <v>349</v>
      </c>
      <c r="E22" s="198">
        <v>0</v>
      </c>
      <c r="F22" s="198"/>
      <c r="G22" s="203">
        <v>0</v>
      </c>
      <c r="H22" s="69"/>
    </row>
    <row r="23" spans="2:8" x14ac:dyDescent="0.25">
      <c r="B23" s="194" t="s">
        <v>350</v>
      </c>
      <c r="C23" s="81" t="s">
        <v>2</v>
      </c>
      <c r="D23" s="81" t="s">
        <v>339</v>
      </c>
      <c r="E23" s="198">
        <v>0</v>
      </c>
      <c r="F23" s="198"/>
      <c r="G23" s="203">
        <v>1231720.8600000001</v>
      </c>
      <c r="H23" s="69"/>
    </row>
    <row r="24" spans="2:8" x14ac:dyDescent="0.25">
      <c r="B24" s="194" t="s">
        <v>351</v>
      </c>
      <c r="C24" s="81" t="s">
        <v>10</v>
      </c>
      <c r="D24" s="81" t="s">
        <v>352</v>
      </c>
      <c r="E24" s="198">
        <v>0</v>
      </c>
      <c r="F24" s="198"/>
      <c r="G24" s="203">
        <v>0</v>
      </c>
      <c r="H24" s="69"/>
    </row>
    <row r="25" spans="2:8" x14ac:dyDescent="0.25">
      <c r="B25" s="80" t="s">
        <v>353</v>
      </c>
      <c r="C25" s="82" t="s">
        <v>11</v>
      </c>
      <c r="D25" s="81" t="s">
        <v>11</v>
      </c>
      <c r="E25" s="198">
        <v>0</v>
      </c>
      <c r="F25" s="198"/>
      <c r="G25" s="203">
        <v>0</v>
      </c>
      <c r="H25" s="69"/>
    </row>
    <row r="26" spans="2:8" x14ac:dyDescent="0.25">
      <c r="B26" s="80" t="s">
        <v>354</v>
      </c>
      <c r="C26" s="82"/>
      <c r="D26" s="81" t="s">
        <v>355</v>
      </c>
      <c r="E26" s="198">
        <v>25876.98</v>
      </c>
      <c r="F26" s="198"/>
      <c r="G26" s="203">
        <v>713700.46</v>
      </c>
      <c r="H26" s="69"/>
    </row>
    <row r="27" spans="2:8" x14ac:dyDescent="0.25">
      <c r="B27" s="80" t="s">
        <v>356</v>
      </c>
      <c r="C27" s="82"/>
      <c r="D27" s="81" t="s">
        <v>357</v>
      </c>
      <c r="E27" s="198">
        <v>0</v>
      </c>
      <c r="F27" s="198"/>
      <c r="G27" s="203">
        <v>10000</v>
      </c>
      <c r="H27" s="69"/>
    </row>
    <row r="28" spans="2:8" x14ac:dyDescent="0.25">
      <c r="B28" s="80" t="s">
        <v>358</v>
      </c>
      <c r="C28" s="82"/>
      <c r="D28" s="81" t="s">
        <v>359</v>
      </c>
      <c r="E28" s="198">
        <v>0</v>
      </c>
      <c r="F28" s="198"/>
      <c r="G28" s="203">
        <v>329448.76</v>
      </c>
      <c r="H28" s="69"/>
    </row>
    <row r="29" spans="2:8" x14ac:dyDescent="0.25">
      <c r="B29" s="80" t="s">
        <v>360</v>
      </c>
      <c r="C29" s="82"/>
      <c r="D29" s="81" t="s">
        <v>361</v>
      </c>
      <c r="E29" s="198">
        <v>0</v>
      </c>
      <c r="F29" s="198"/>
      <c r="G29" s="203">
        <v>1875207.11</v>
      </c>
      <c r="H29" s="69"/>
    </row>
    <row r="30" spans="2:8" x14ac:dyDescent="0.25">
      <c r="B30" s="80" t="s">
        <v>362</v>
      </c>
      <c r="C30" s="82"/>
      <c r="D30" s="81" t="s">
        <v>363</v>
      </c>
      <c r="E30" s="198">
        <v>0</v>
      </c>
      <c r="F30" s="198"/>
      <c r="G30" s="203">
        <v>1203900.68</v>
      </c>
      <c r="H30" s="69"/>
    </row>
    <row r="31" spans="2:8" x14ac:dyDescent="0.25">
      <c r="B31" s="80" t="s">
        <v>364</v>
      </c>
      <c r="C31" s="82"/>
      <c r="D31" s="81" t="s">
        <v>365</v>
      </c>
      <c r="E31" s="198">
        <v>0</v>
      </c>
      <c r="F31" s="198"/>
      <c r="G31" s="203">
        <v>0</v>
      </c>
      <c r="H31" s="69"/>
    </row>
    <row r="32" spans="2:8" x14ac:dyDescent="0.25">
      <c r="B32" s="80" t="s">
        <v>382</v>
      </c>
      <c r="C32" s="82"/>
      <c r="D32" s="81" t="s">
        <v>383</v>
      </c>
      <c r="E32" s="198">
        <v>0</v>
      </c>
      <c r="F32" s="198"/>
      <c r="G32" s="203">
        <v>990416.18</v>
      </c>
      <c r="H32" s="69"/>
    </row>
    <row r="33" spans="2:8" x14ac:dyDescent="0.25">
      <c r="B33" s="80" t="s">
        <v>366</v>
      </c>
      <c r="C33" s="82"/>
      <c r="D33" s="81" t="s">
        <v>367</v>
      </c>
      <c r="E33" s="198">
        <v>0</v>
      </c>
      <c r="F33" s="198"/>
      <c r="G33" s="203">
        <v>0</v>
      </c>
      <c r="H33" s="69"/>
    </row>
    <row r="34" spans="2:8" x14ac:dyDescent="0.25">
      <c r="B34" s="80" t="s">
        <v>368</v>
      </c>
      <c r="C34" s="82"/>
      <c r="D34" s="81" t="s">
        <v>369</v>
      </c>
      <c r="E34" s="198">
        <v>0</v>
      </c>
      <c r="F34" s="198"/>
      <c r="G34" s="203">
        <v>79197.87</v>
      </c>
      <c r="H34" s="69"/>
    </row>
    <row r="35" spans="2:8" x14ac:dyDescent="0.25">
      <c r="B35" s="80" t="s">
        <v>384</v>
      </c>
      <c r="C35" s="82"/>
      <c r="D35" s="81" t="s">
        <v>385</v>
      </c>
      <c r="E35" s="198">
        <v>6869.43</v>
      </c>
      <c r="F35" s="198"/>
      <c r="G35" s="203">
        <v>10598479.51</v>
      </c>
      <c r="H35" s="69" t="s">
        <v>314</v>
      </c>
    </row>
    <row r="36" spans="2:8" x14ac:dyDescent="0.25">
      <c r="B36" s="80" t="s">
        <v>415</v>
      </c>
      <c r="C36" s="82"/>
      <c r="D36" s="81" t="s">
        <v>418</v>
      </c>
      <c r="E36" s="198">
        <v>22516.78</v>
      </c>
      <c r="F36" s="198"/>
      <c r="G36" s="203">
        <v>0</v>
      </c>
      <c r="H36" s="69" t="s">
        <v>314</v>
      </c>
    </row>
    <row r="37" spans="2:8" x14ac:dyDescent="0.25">
      <c r="B37" s="80" t="s">
        <v>422</v>
      </c>
      <c r="C37" s="82"/>
      <c r="D37" s="81" t="s">
        <v>423</v>
      </c>
      <c r="E37" s="198">
        <v>0</v>
      </c>
      <c r="F37" s="198"/>
      <c r="G37" s="203"/>
      <c r="H37" s="69" t="s">
        <v>314</v>
      </c>
    </row>
    <row r="38" spans="2:8" x14ac:dyDescent="0.25">
      <c r="B38" s="80" t="s">
        <v>416</v>
      </c>
      <c r="C38" s="82"/>
      <c r="D38" s="81" t="s">
        <v>419</v>
      </c>
      <c r="E38" s="198">
        <v>7135.98</v>
      </c>
      <c r="F38" s="198"/>
      <c r="G38" s="203">
        <v>0</v>
      </c>
      <c r="H38" s="69" t="s">
        <v>314</v>
      </c>
    </row>
    <row r="39" spans="2:8" x14ac:dyDescent="0.25">
      <c r="B39" s="80" t="s">
        <v>417</v>
      </c>
      <c r="C39" s="82"/>
      <c r="D39" s="81" t="s">
        <v>339</v>
      </c>
      <c r="E39" s="198">
        <v>613839.06000000006</v>
      </c>
      <c r="F39" s="198"/>
      <c r="G39" s="203">
        <v>0</v>
      </c>
      <c r="H39" s="69" t="s">
        <v>314</v>
      </c>
    </row>
    <row r="40" spans="2:8" x14ac:dyDescent="0.25">
      <c r="B40" s="80" t="s">
        <v>424</v>
      </c>
      <c r="C40" s="82"/>
      <c r="D40" s="81" t="s">
        <v>425</v>
      </c>
      <c r="E40" s="198">
        <v>35891.32</v>
      </c>
      <c r="F40" s="198"/>
      <c r="G40" s="203"/>
      <c r="H40" s="69" t="s">
        <v>314</v>
      </c>
    </row>
    <row r="41" spans="2:8" x14ac:dyDescent="0.25">
      <c r="B41" s="80"/>
      <c r="C41" s="82"/>
      <c r="D41" s="81" t="s">
        <v>20</v>
      </c>
      <c r="E41" s="241">
        <v>32165.7</v>
      </c>
      <c r="F41" s="241"/>
      <c r="G41" s="203">
        <v>32165.7</v>
      </c>
      <c r="H41" s="69"/>
    </row>
    <row r="42" spans="2:8" x14ac:dyDescent="0.25">
      <c r="B42" s="5"/>
      <c r="C42" s="7"/>
      <c r="D42" s="6" t="s">
        <v>19</v>
      </c>
      <c r="E42" s="199"/>
      <c r="F42" s="199"/>
      <c r="G42" s="204">
        <v>2.97</v>
      </c>
      <c r="H42" s="69"/>
    </row>
    <row r="43" spans="2:8" x14ac:dyDescent="0.25">
      <c r="B43" s="4"/>
      <c r="C43" s="4" t="s">
        <v>12</v>
      </c>
      <c r="D43" s="11" t="s">
        <v>22</v>
      </c>
      <c r="E43" s="200">
        <f>SUM(E11:F42)</f>
        <v>928805.98</v>
      </c>
      <c r="F43" s="200"/>
      <c r="G43" s="200">
        <f>SUM(G11:G42)</f>
        <v>17129715.859999996</v>
      </c>
      <c r="H43" s="4"/>
    </row>
    <row r="44" spans="2:8" x14ac:dyDescent="0.25">
      <c r="E44" s="201"/>
      <c r="F44" s="201"/>
    </row>
    <row r="45" spans="2:8" x14ac:dyDescent="0.25">
      <c r="C45" s="13" t="s">
        <v>45</v>
      </c>
      <c r="D45" s="113"/>
      <c r="E45" s="13"/>
      <c r="F45" s="13"/>
      <c r="G45" s="13"/>
    </row>
    <row r="46" spans="2:8" x14ac:dyDescent="0.25">
      <c r="C46" s="13"/>
      <c r="D46" s="113"/>
      <c r="E46" s="13"/>
      <c r="F46" s="13"/>
      <c r="G46" s="13"/>
    </row>
    <row r="47" spans="2:8" x14ac:dyDescent="0.25">
      <c r="C47" s="13" t="s">
        <v>372</v>
      </c>
      <c r="D47" s="113"/>
      <c r="E47" s="13"/>
      <c r="F47" s="13"/>
      <c r="G47" s="13"/>
    </row>
    <row r="48" spans="2:8" x14ac:dyDescent="0.25">
      <c r="C48" s="13" t="s">
        <v>373</v>
      </c>
      <c r="D48" s="113"/>
      <c r="E48" s="13"/>
      <c r="F48" s="13"/>
      <c r="G48" s="13"/>
    </row>
    <row r="49" spans="3:7" x14ac:dyDescent="0.25">
      <c r="D49" s="115"/>
      <c r="E49"/>
      <c r="F49"/>
      <c r="G49"/>
    </row>
    <row r="50" spans="3:7" x14ac:dyDescent="0.25">
      <c r="C50" s="232" t="s">
        <v>13</v>
      </c>
      <c r="D50" s="310" t="s">
        <v>27</v>
      </c>
      <c r="E50" s="267" t="s">
        <v>409</v>
      </c>
      <c r="F50" s="254">
        <v>2017</v>
      </c>
      <c r="G50" s="254">
        <v>2016</v>
      </c>
    </row>
    <row r="51" spans="3:7" x14ac:dyDescent="0.25">
      <c r="C51" s="232" t="s">
        <v>38</v>
      </c>
      <c r="D51" s="311"/>
      <c r="E51" s="268"/>
      <c r="F51" s="255"/>
      <c r="G51" s="255"/>
    </row>
    <row r="52" spans="3:7" ht="30" x14ac:dyDescent="0.25">
      <c r="C52" s="111" t="s">
        <v>28</v>
      </c>
      <c r="D52" s="111" t="s">
        <v>31</v>
      </c>
      <c r="E52" s="22">
        <v>1</v>
      </c>
      <c r="F52" s="63">
        <v>11752.37</v>
      </c>
      <c r="G52" s="8">
        <v>49929.49</v>
      </c>
    </row>
    <row r="53" spans="3:7" x14ac:dyDescent="0.25">
      <c r="C53" s="205" t="s">
        <v>29</v>
      </c>
      <c r="D53" s="205" t="s">
        <v>30</v>
      </c>
      <c r="E53" s="145">
        <v>1</v>
      </c>
      <c r="F53" s="146">
        <v>-3.92</v>
      </c>
      <c r="G53" s="146">
        <v>198960</v>
      </c>
    </row>
    <row r="54" spans="3:7" x14ac:dyDescent="0.25">
      <c r="C54" s="111" t="s">
        <v>32</v>
      </c>
      <c r="D54" s="111" t="s">
        <v>33</v>
      </c>
      <c r="E54" s="95"/>
      <c r="F54" s="15">
        <v>0</v>
      </c>
      <c r="G54" s="8">
        <v>0</v>
      </c>
    </row>
    <row r="55" spans="3:7" x14ac:dyDescent="0.25">
      <c r="C55" s="111" t="s">
        <v>34</v>
      </c>
      <c r="D55" s="111" t="s">
        <v>33</v>
      </c>
      <c r="E55" s="95"/>
      <c r="F55" s="15">
        <v>0</v>
      </c>
      <c r="G55" s="8">
        <v>0</v>
      </c>
    </row>
    <row r="56" spans="3:7" ht="30" x14ac:dyDescent="0.25">
      <c r="C56" s="111" t="s">
        <v>35</v>
      </c>
      <c r="D56" s="111" t="s">
        <v>33</v>
      </c>
      <c r="E56" s="95"/>
      <c r="F56" s="15">
        <v>0</v>
      </c>
      <c r="G56" s="8">
        <v>0</v>
      </c>
    </row>
    <row r="57" spans="3:7" ht="30" x14ac:dyDescent="0.25">
      <c r="C57" s="111" t="s">
        <v>35</v>
      </c>
      <c r="D57" s="111" t="s">
        <v>33</v>
      </c>
      <c r="E57" s="95"/>
      <c r="F57" s="15">
        <v>0</v>
      </c>
      <c r="G57" s="8">
        <v>0</v>
      </c>
    </row>
    <row r="58" spans="3:7" x14ac:dyDescent="0.25">
      <c r="C58" s="111" t="s">
        <v>36</v>
      </c>
      <c r="D58" s="111"/>
      <c r="E58" s="95"/>
      <c r="F58" s="15">
        <v>21294</v>
      </c>
      <c r="G58" s="8">
        <v>31053</v>
      </c>
    </row>
    <row r="59" spans="3:7" x14ac:dyDescent="0.25">
      <c r="C59" s="111" t="s">
        <v>315</v>
      </c>
      <c r="D59" s="114"/>
      <c r="E59" s="172"/>
      <c r="F59" s="8">
        <v>22.84</v>
      </c>
      <c r="G59" s="8">
        <v>0</v>
      </c>
    </row>
    <row r="60" spans="3:7" x14ac:dyDescent="0.25">
      <c r="C60" s="232" t="s">
        <v>37</v>
      </c>
      <c r="D60" s="265"/>
      <c r="E60" s="266"/>
      <c r="F60" s="12">
        <f>SUM(F52:F59)</f>
        <v>33065.289999999994</v>
      </c>
      <c r="G60" s="12">
        <f>SUM(G52:G59)</f>
        <v>279942.49</v>
      </c>
    </row>
    <row r="61" spans="3:7" x14ac:dyDescent="0.25">
      <c r="D61" s="115"/>
      <c r="E61"/>
      <c r="F61"/>
      <c r="G61"/>
    </row>
    <row r="62" spans="3:7" x14ac:dyDescent="0.25">
      <c r="D62" s="115"/>
      <c r="E62"/>
      <c r="F62"/>
      <c r="G62"/>
    </row>
    <row r="63" spans="3:7" x14ac:dyDescent="0.25">
      <c r="C63" s="256" t="s">
        <v>13</v>
      </c>
      <c r="D63" s="257"/>
      <c r="E63" s="258"/>
      <c r="F63" s="234">
        <v>2017</v>
      </c>
      <c r="G63" s="234">
        <v>2016</v>
      </c>
    </row>
    <row r="64" spans="3:7" x14ac:dyDescent="0.25">
      <c r="C64" s="259" t="s">
        <v>44</v>
      </c>
      <c r="D64" s="260"/>
      <c r="E64" s="261"/>
      <c r="F64" s="66"/>
      <c r="G64" s="66"/>
    </row>
    <row r="65" spans="2:7" x14ac:dyDescent="0.25">
      <c r="B65" s="35"/>
      <c r="C65" s="262" t="s">
        <v>43</v>
      </c>
      <c r="D65" s="263"/>
      <c r="E65" s="264"/>
      <c r="F65" s="15">
        <v>0</v>
      </c>
      <c r="G65" s="15">
        <v>0</v>
      </c>
    </row>
    <row r="66" spans="2:7" x14ac:dyDescent="0.25">
      <c r="D66" s="115"/>
      <c r="E66"/>
      <c r="F66"/>
      <c r="G66"/>
    </row>
    <row r="67" spans="2:7" x14ac:dyDescent="0.25">
      <c r="C67" s="19"/>
      <c r="D67" s="116"/>
      <c r="E67" s="19"/>
      <c r="F67" s="19"/>
      <c r="G67" s="19"/>
    </row>
    <row r="68" spans="2:7" x14ac:dyDescent="0.25">
      <c r="C68" s="236" t="s">
        <v>13</v>
      </c>
      <c r="D68" s="248" t="s">
        <v>58</v>
      </c>
      <c r="E68" s="249"/>
      <c r="F68" s="236">
        <v>2017</v>
      </c>
      <c r="G68" s="236">
        <v>2016</v>
      </c>
    </row>
    <row r="69" spans="2:7" x14ac:dyDescent="0.25">
      <c r="C69" s="136" t="s">
        <v>59</v>
      </c>
      <c r="D69" s="250"/>
      <c r="E69" s="251"/>
      <c r="F69" s="112"/>
      <c r="G69" s="112"/>
    </row>
    <row r="70" spans="2:7" x14ac:dyDescent="0.25">
      <c r="C70" s="111" t="s">
        <v>60</v>
      </c>
      <c r="D70" s="252" t="s">
        <v>307</v>
      </c>
      <c r="E70" s="253"/>
      <c r="F70" s="137">
        <v>294128.34999999998</v>
      </c>
      <c r="G70" s="137">
        <v>290650.67</v>
      </c>
    </row>
    <row r="71" spans="2:7" x14ac:dyDescent="0.25">
      <c r="C71" s="111" t="s">
        <v>316</v>
      </c>
      <c r="D71" s="252" t="s">
        <v>307</v>
      </c>
      <c r="E71" s="253"/>
      <c r="F71" s="137">
        <v>36</v>
      </c>
      <c r="G71" s="137">
        <v>36</v>
      </c>
    </row>
    <row r="72" spans="2:7" x14ac:dyDescent="0.25">
      <c r="C72" s="111" t="s">
        <v>61</v>
      </c>
      <c r="D72" s="252" t="s">
        <v>307</v>
      </c>
      <c r="E72" s="253"/>
      <c r="F72" s="137">
        <v>370041.37</v>
      </c>
      <c r="G72" s="137">
        <v>284041.28999999998</v>
      </c>
    </row>
    <row r="73" spans="2:7" ht="30" x14ac:dyDescent="0.25">
      <c r="C73" s="111" t="s">
        <v>62</v>
      </c>
      <c r="D73" s="252" t="s">
        <v>307</v>
      </c>
      <c r="E73" s="253"/>
      <c r="F73" s="137">
        <v>8163</v>
      </c>
      <c r="G73" s="137">
        <v>8163</v>
      </c>
    </row>
    <row r="74" spans="2:7" ht="30" x14ac:dyDescent="0.25">
      <c r="C74" s="111" t="s">
        <v>317</v>
      </c>
      <c r="D74" s="252" t="s">
        <v>307</v>
      </c>
      <c r="E74" s="253"/>
      <c r="F74" s="137">
        <v>19819.259999999998</v>
      </c>
      <c r="G74" s="137">
        <v>19819.259999999998</v>
      </c>
    </row>
    <row r="75" spans="2:7" x14ac:dyDescent="0.25">
      <c r="C75" s="111" t="s">
        <v>318</v>
      </c>
      <c r="D75" s="252" t="s">
        <v>307</v>
      </c>
      <c r="E75" s="253"/>
      <c r="F75" s="137">
        <v>88</v>
      </c>
      <c r="G75" s="137">
        <v>88</v>
      </c>
    </row>
    <row r="76" spans="2:7" ht="30" x14ac:dyDescent="0.25">
      <c r="C76" s="111" t="s">
        <v>319</v>
      </c>
      <c r="D76" s="252" t="s">
        <v>307</v>
      </c>
      <c r="E76" s="253"/>
      <c r="F76" s="137">
        <v>0</v>
      </c>
      <c r="G76" s="137">
        <v>0</v>
      </c>
    </row>
    <row r="77" spans="2:7" x14ac:dyDescent="0.25">
      <c r="C77" s="111" t="s">
        <v>320</v>
      </c>
      <c r="D77" s="252" t="s">
        <v>307</v>
      </c>
      <c r="E77" s="253"/>
      <c r="F77" s="137">
        <v>7908748.9800000004</v>
      </c>
      <c r="G77" s="137">
        <v>5343184.9800000004</v>
      </c>
    </row>
    <row r="78" spans="2:7" x14ac:dyDescent="0.25">
      <c r="C78" s="111" t="s">
        <v>321</v>
      </c>
      <c r="D78" s="252" t="s">
        <v>307</v>
      </c>
      <c r="E78" s="253"/>
      <c r="F78" s="137">
        <v>2</v>
      </c>
      <c r="G78" s="137">
        <v>2</v>
      </c>
    </row>
    <row r="79" spans="2:7" x14ac:dyDescent="0.25">
      <c r="C79" s="111" t="s">
        <v>63</v>
      </c>
      <c r="D79" s="252" t="s">
        <v>307</v>
      </c>
      <c r="E79" s="253"/>
      <c r="F79" s="137">
        <v>4</v>
      </c>
      <c r="G79" s="137">
        <v>4</v>
      </c>
    </row>
    <row r="80" spans="2:7" x14ac:dyDescent="0.25">
      <c r="C80" s="138" t="s">
        <v>64</v>
      </c>
      <c r="D80" s="252" t="s">
        <v>307</v>
      </c>
      <c r="E80" s="253"/>
      <c r="F80" s="137">
        <v>32483</v>
      </c>
      <c r="G80" s="137">
        <v>3</v>
      </c>
    </row>
    <row r="81" spans="2:7" ht="30" x14ac:dyDescent="0.25">
      <c r="C81" s="111" t="s">
        <v>322</v>
      </c>
      <c r="D81" s="252" t="s">
        <v>307</v>
      </c>
      <c r="E81" s="253"/>
      <c r="F81" s="137">
        <v>0</v>
      </c>
      <c r="G81" s="137">
        <v>0</v>
      </c>
    </row>
    <row r="82" spans="2:7" ht="30" x14ac:dyDescent="0.25">
      <c r="C82" s="111" t="s">
        <v>323</v>
      </c>
      <c r="D82" s="252" t="s">
        <v>307</v>
      </c>
      <c r="E82" s="253"/>
      <c r="F82" s="137">
        <v>0</v>
      </c>
      <c r="G82" s="137">
        <v>0</v>
      </c>
    </row>
    <row r="83" spans="2:7" ht="30" x14ac:dyDescent="0.25">
      <c r="C83" s="111" t="s">
        <v>324</v>
      </c>
      <c r="D83" s="252" t="s">
        <v>307</v>
      </c>
      <c r="E83" s="253"/>
      <c r="F83" s="137">
        <v>127710.14</v>
      </c>
      <c r="G83" s="137">
        <v>118010.14</v>
      </c>
    </row>
    <row r="84" spans="2:7" x14ac:dyDescent="0.25">
      <c r="C84" s="111" t="s">
        <v>325</v>
      </c>
      <c r="D84" s="252" t="s">
        <v>307</v>
      </c>
      <c r="E84" s="253"/>
      <c r="F84" s="137">
        <v>144849</v>
      </c>
      <c r="G84" s="137">
        <v>81</v>
      </c>
    </row>
    <row r="85" spans="2:7" ht="30" x14ac:dyDescent="0.25">
      <c r="C85" s="111" t="s">
        <v>326</v>
      </c>
      <c r="D85" s="252" t="s">
        <v>307</v>
      </c>
      <c r="E85" s="253"/>
      <c r="F85" s="137">
        <v>47560</v>
      </c>
      <c r="G85" s="137">
        <v>47560</v>
      </c>
    </row>
    <row r="86" spans="2:7" x14ac:dyDescent="0.25">
      <c r="C86" s="111" t="s">
        <v>65</v>
      </c>
      <c r="D86" s="252" t="s">
        <v>307</v>
      </c>
      <c r="E86" s="253"/>
      <c r="F86" s="137">
        <v>252456.9</v>
      </c>
      <c r="G86" s="137">
        <v>188919.81</v>
      </c>
    </row>
    <row r="87" spans="2:7" x14ac:dyDescent="0.25">
      <c r="C87" s="111" t="s">
        <v>420</v>
      </c>
      <c r="D87" s="252" t="s">
        <v>307</v>
      </c>
      <c r="E87" s="253"/>
      <c r="F87" s="137">
        <v>55100</v>
      </c>
      <c r="G87" s="137">
        <v>0</v>
      </c>
    </row>
    <row r="88" spans="2:7" x14ac:dyDescent="0.25">
      <c r="C88" s="133" t="s">
        <v>66</v>
      </c>
      <c r="D88" s="248"/>
      <c r="E88" s="249"/>
      <c r="F88" s="134">
        <f>SUM(F70:F87)</f>
        <v>9261190.0000000019</v>
      </c>
      <c r="G88" s="134">
        <f>SUM(G70:G87)</f>
        <v>6300563.1499999994</v>
      </c>
    </row>
    <row r="89" spans="2:7" x14ac:dyDescent="0.25">
      <c r="B89" s="130"/>
      <c r="C89" s="236" t="s">
        <v>13</v>
      </c>
      <c r="D89" s="248" t="s">
        <v>58</v>
      </c>
      <c r="E89" s="249"/>
      <c r="F89" s="236">
        <v>2017</v>
      </c>
      <c r="G89" s="236">
        <v>2016</v>
      </c>
    </row>
    <row r="90" spans="2:7" x14ac:dyDescent="0.25">
      <c r="B90" s="130"/>
      <c r="C90" s="131" t="s">
        <v>67</v>
      </c>
      <c r="D90" s="250"/>
      <c r="E90" s="251"/>
      <c r="F90" s="112"/>
      <c r="G90" s="112"/>
    </row>
    <row r="91" spans="2:7" x14ac:dyDescent="0.25">
      <c r="B91" s="130"/>
      <c r="C91" s="111" t="s">
        <v>68</v>
      </c>
      <c r="D91" s="246" t="s">
        <v>307</v>
      </c>
      <c r="E91" s="247"/>
      <c r="F91" s="132">
        <v>15671805.26</v>
      </c>
      <c r="G91" s="132">
        <v>15671805.26</v>
      </c>
    </row>
    <row r="92" spans="2:7" x14ac:dyDescent="0.25">
      <c r="B92" s="130"/>
      <c r="C92" s="111" t="s">
        <v>69</v>
      </c>
      <c r="D92" s="246" t="s">
        <v>307</v>
      </c>
      <c r="E92" s="247"/>
      <c r="F92" s="132">
        <v>0</v>
      </c>
      <c r="G92" s="132">
        <v>0</v>
      </c>
    </row>
    <row r="93" spans="2:7" x14ac:dyDescent="0.25">
      <c r="B93" s="130"/>
      <c r="C93" s="111" t="s">
        <v>70</v>
      </c>
      <c r="D93" s="246" t="s">
        <v>307</v>
      </c>
      <c r="E93" s="247"/>
      <c r="F93" s="132">
        <v>11597713.460000001</v>
      </c>
      <c r="G93" s="132">
        <v>6192090.8700000001</v>
      </c>
    </row>
    <row r="94" spans="2:7" x14ac:dyDescent="0.25">
      <c r="B94" s="130"/>
      <c r="C94" s="111" t="s">
        <v>72</v>
      </c>
      <c r="D94" s="246" t="s">
        <v>307</v>
      </c>
      <c r="E94" s="247"/>
      <c r="F94" s="132">
        <v>0</v>
      </c>
      <c r="G94" s="132">
        <v>0</v>
      </c>
    </row>
    <row r="95" spans="2:7" ht="30" x14ac:dyDescent="0.25">
      <c r="B95" s="130"/>
      <c r="C95" s="111" t="s">
        <v>386</v>
      </c>
      <c r="D95" s="246" t="s">
        <v>307</v>
      </c>
      <c r="E95" s="247"/>
      <c r="F95" s="132">
        <v>0</v>
      </c>
      <c r="G95" s="132">
        <v>4944785.08</v>
      </c>
    </row>
    <row r="96" spans="2:7" ht="30" x14ac:dyDescent="0.25">
      <c r="B96" s="130"/>
      <c r="C96" s="111" t="s">
        <v>387</v>
      </c>
      <c r="D96" s="246" t="s">
        <v>307</v>
      </c>
      <c r="E96" s="247"/>
      <c r="F96" s="132">
        <v>0</v>
      </c>
      <c r="G96" s="132">
        <v>4402267.84</v>
      </c>
    </row>
    <row r="97" spans="2:7" x14ac:dyDescent="0.25">
      <c r="B97" s="130"/>
      <c r="C97" s="111" t="s">
        <v>388</v>
      </c>
      <c r="D97" s="246" t="s">
        <v>307</v>
      </c>
      <c r="E97" s="247"/>
      <c r="F97" s="132">
        <v>0</v>
      </c>
      <c r="G97" s="132">
        <v>0</v>
      </c>
    </row>
    <row r="98" spans="2:7" ht="30" x14ac:dyDescent="0.25">
      <c r="B98" s="130"/>
      <c r="C98" s="111" t="s">
        <v>328</v>
      </c>
      <c r="D98" s="246" t="s">
        <v>307</v>
      </c>
      <c r="E98" s="247"/>
      <c r="F98" s="132">
        <v>0</v>
      </c>
      <c r="G98" s="132">
        <v>0</v>
      </c>
    </row>
    <row r="99" spans="2:7" ht="30" x14ac:dyDescent="0.25">
      <c r="B99" s="130"/>
      <c r="C99" s="111" t="s">
        <v>71</v>
      </c>
      <c r="D99" s="246" t="s">
        <v>307</v>
      </c>
      <c r="E99" s="247"/>
      <c r="F99" s="132">
        <v>0</v>
      </c>
      <c r="G99" s="132">
        <v>385797.2</v>
      </c>
    </row>
    <row r="100" spans="2:7" ht="30" x14ac:dyDescent="0.25">
      <c r="B100" s="130"/>
      <c r="C100" s="111" t="s">
        <v>71</v>
      </c>
      <c r="D100" s="246" t="s">
        <v>307</v>
      </c>
      <c r="E100" s="247"/>
      <c r="F100" s="132">
        <v>0</v>
      </c>
      <c r="G100" s="132">
        <v>0</v>
      </c>
    </row>
    <row r="101" spans="2:7" x14ac:dyDescent="0.25">
      <c r="B101" s="130"/>
      <c r="C101" s="133" t="s">
        <v>66</v>
      </c>
      <c r="D101" s="248"/>
      <c r="E101" s="249"/>
      <c r="F101" s="134">
        <f>SUM(F91:F100)</f>
        <v>27269518.719999999</v>
      </c>
      <c r="G101" s="135">
        <f>SUM(G91:G100)</f>
        <v>31596746.25</v>
      </c>
    </row>
    <row r="102" spans="2:7" x14ac:dyDescent="0.25">
      <c r="D102" s="115"/>
      <c r="E102"/>
      <c r="F102"/>
      <c r="G102"/>
    </row>
    <row r="103" spans="2:7" x14ac:dyDescent="0.25">
      <c r="D103" s="115"/>
      <c r="E103"/>
      <c r="F103"/>
      <c r="G103"/>
    </row>
    <row r="104" spans="2:7" x14ac:dyDescent="0.25">
      <c r="C104" s="234" t="s">
        <v>13</v>
      </c>
      <c r="D104" s="119" t="s">
        <v>90</v>
      </c>
      <c r="E104" s="20" t="s">
        <v>91</v>
      </c>
      <c r="F104" s="234">
        <v>2017</v>
      </c>
      <c r="G104" s="234">
        <v>2016</v>
      </c>
    </row>
    <row r="105" spans="2:7" x14ac:dyDescent="0.25">
      <c r="C105" s="1" t="s">
        <v>92</v>
      </c>
      <c r="D105" s="120" t="s">
        <v>93</v>
      </c>
      <c r="E105" s="22">
        <v>1</v>
      </c>
      <c r="F105" s="8">
        <v>7000</v>
      </c>
      <c r="G105" s="8">
        <v>271220.46999999997</v>
      </c>
    </row>
    <row r="106" spans="2:7" x14ac:dyDescent="0.25">
      <c r="C106" s="143" t="s">
        <v>94</v>
      </c>
      <c r="D106" s="144" t="s">
        <v>93</v>
      </c>
      <c r="E106" s="145">
        <v>1</v>
      </c>
      <c r="F106" s="146">
        <v>13359.91</v>
      </c>
      <c r="G106" s="146">
        <v>1296030.5900000001</v>
      </c>
    </row>
    <row r="107" spans="2:7" x14ac:dyDescent="0.25">
      <c r="C107" s="143" t="s">
        <v>95</v>
      </c>
      <c r="D107" s="144">
        <v>0</v>
      </c>
      <c r="E107" s="145"/>
      <c r="F107" s="147">
        <v>0</v>
      </c>
      <c r="G107" s="146">
        <v>0</v>
      </c>
    </row>
    <row r="108" spans="2:7" x14ac:dyDescent="0.25">
      <c r="C108" s="143" t="s">
        <v>96</v>
      </c>
      <c r="D108" s="144" t="s">
        <v>93</v>
      </c>
      <c r="E108" s="145">
        <v>1</v>
      </c>
      <c r="F108" s="146">
        <v>551.70000000000005</v>
      </c>
      <c r="G108" s="146">
        <v>24472.9</v>
      </c>
    </row>
    <row r="109" spans="2:7" x14ac:dyDescent="0.25">
      <c r="C109" s="143" t="s">
        <v>392</v>
      </c>
      <c r="D109" s="144">
        <v>0</v>
      </c>
      <c r="E109" s="145"/>
      <c r="F109" s="146">
        <v>0</v>
      </c>
      <c r="G109" s="146">
        <v>0</v>
      </c>
    </row>
    <row r="110" spans="2:7" x14ac:dyDescent="0.25">
      <c r="C110" s="143" t="s">
        <v>97</v>
      </c>
      <c r="D110" s="144" t="s">
        <v>93</v>
      </c>
      <c r="E110" s="145">
        <v>1</v>
      </c>
      <c r="F110" s="146">
        <v>466557.49</v>
      </c>
      <c r="G110" s="146">
        <v>503024.49</v>
      </c>
    </row>
    <row r="111" spans="2:7" x14ac:dyDescent="0.25">
      <c r="C111" s="148" t="s">
        <v>389</v>
      </c>
      <c r="D111" s="149" t="s">
        <v>412</v>
      </c>
      <c r="E111" s="145">
        <v>1</v>
      </c>
      <c r="F111" s="146">
        <v>990000</v>
      </c>
      <c r="G111" s="146">
        <v>1442866.66</v>
      </c>
    </row>
    <row r="112" spans="2:7" x14ac:dyDescent="0.25">
      <c r="C112" s="143" t="s">
        <v>390</v>
      </c>
      <c r="D112" s="144" t="s">
        <v>413</v>
      </c>
      <c r="E112" s="145">
        <v>1</v>
      </c>
      <c r="F112" s="146">
        <v>7537.95</v>
      </c>
      <c r="G112" s="146">
        <v>7662.25</v>
      </c>
    </row>
    <row r="113" spans="2:7" x14ac:dyDescent="0.25">
      <c r="C113" s="143" t="s">
        <v>391</v>
      </c>
      <c r="D113" s="144" t="s">
        <v>93</v>
      </c>
      <c r="E113" s="145">
        <v>1</v>
      </c>
      <c r="F113" s="146">
        <v>34752.97</v>
      </c>
      <c r="G113" s="146">
        <v>29428.6</v>
      </c>
    </row>
    <row r="114" spans="2:7" x14ac:dyDescent="0.25">
      <c r="C114" s="150" t="s">
        <v>98</v>
      </c>
      <c r="D114" s="151" t="s">
        <v>93</v>
      </c>
      <c r="E114" s="152">
        <v>1</v>
      </c>
      <c r="F114" s="146">
        <v>6740.21</v>
      </c>
      <c r="G114" s="8">
        <v>343824</v>
      </c>
    </row>
    <row r="115" spans="2:7" x14ac:dyDescent="0.25">
      <c r="C115" s="234" t="s">
        <v>66</v>
      </c>
      <c r="D115" s="121"/>
      <c r="E115" s="23"/>
      <c r="F115" s="24">
        <f>SUM(F105:F114)</f>
        <v>1526500.23</v>
      </c>
      <c r="G115" s="24">
        <f>SUM(G105:G114)</f>
        <v>3918529.96</v>
      </c>
    </row>
    <row r="116" spans="2:7" x14ac:dyDescent="0.25">
      <c r="C116" s="25"/>
      <c r="D116" s="122"/>
      <c r="E116" s="26"/>
      <c r="F116" s="27"/>
      <c r="G116" s="27"/>
    </row>
    <row r="117" spans="2:7" x14ac:dyDescent="0.25">
      <c r="C117" s="25"/>
      <c r="D117" s="122"/>
      <c r="E117" s="26"/>
      <c r="F117" s="27"/>
      <c r="G117" s="27"/>
    </row>
    <row r="118" spans="2:7" x14ac:dyDescent="0.25">
      <c r="C118" s="234" t="s">
        <v>84</v>
      </c>
      <c r="D118" s="119" t="s">
        <v>91</v>
      </c>
      <c r="E118" s="20" t="s">
        <v>90</v>
      </c>
      <c r="F118" s="29">
        <v>2017</v>
      </c>
      <c r="G118" s="29">
        <v>2016</v>
      </c>
    </row>
    <row r="119" spans="2:7" x14ac:dyDescent="0.25">
      <c r="C119" s="30" t="s">
        <v>101</v>
      </c>
      <c r="D119" s="123"/>
      <c r="E119" s="32"/>
      <c r="F119" s="34"/>
      <c r="G119" s="34"/>
    </row>
    <row r="120" spans="2:7" x14ac:dyDescent="0.25">
      <c r="C120" s="31" t="s">
        <v>102</v>
      </c>
      <c r="D120" s="124"/>
      <c r="E120" s="33"/>
      <c r="F120" s="33"/>
      <c r="G120" s="33"/>
    </row>
    <row r="121" spans="2:7" x14ac:dyDescent="0.25">
      <c r="C121" s="1" t="s">
        <v>330</v>
      </c>
      <c r="D121" s="125">
        <v>1</v>
      </c>
      <c r="E121" s="172"/>
      <c r="F121" s="8">
        <v>1758214.32</v>
      </c>
      <c r="G121" s="8">
        <v>1758214.56</v>
      </c>
    </row>
    <row r="122" spans="2:7" x14ac:dyDescent="0.25">
      <c r="C122" s="234" t="s">
        <v>37</v>
      </c>
      <c r="D122" s="121"/>
      <c r="E122" s="23"/>
      <c r="F122" s="24">
        <f>SUM(F121:F121)</f>
        <v>1758214.32</v>
      </c>
      <c r="G122" s="24">
        <f>SUM(G121:G121)</f>
        <v>1758214.56</v>
      </c>
    </row>
    <row r="123" spans="2:7" x14ac:dyDescent="0.25">
      <c r="C123" s="153"/>
      <c r="D123" s="154"/>
      <c r="E123" s="155"/>
      <c r="F123" s="156"/>
      <c r="G123" s="156"/>
    </row>
    <row r="124" spans="2:7" x14ac:dyDescent="0.25">
      <c r="D124" s="115"/>
      <c r="E124"/>
      <c r="F124"/>
      <c r="G124"/>
    </row>
    <row r="125" spans="2:7" x14ac:dyDescent="0.25">
      <c r="C125" s="234" t="s">
        <v>13</v>
      </c>
      <c r="D125" s="119" t="s">
        <v>91</v>
      </c>
      <c r="E125" s="20" t="s">
        <v>90</v>
      </c>
      <c r="F125" s="234">
        <v>2017</v>
      </c>
      <c r="G125" s="234">
        <v>2016</v>
      </c>
    </row>
    <row r="126" spans="2:7" x14ac:dyDescent="0.25">
      <c r="B126" s="35"/>
      <c r="C126" s="36" t="s">
        <v>104</v>
      </c>
      <c r="D126" s="126"/>
      <c r="E126" s="28"/>
      <c r="F126" s="28"/>
      <c r="G126" s="28"/>
    </row>
    <row r="127" spans="2:7" x14ac:dyDescent="0.25">
      <c r="C127" s="14" t="s">
        <v>103</v>
      </c>
      <c r="D127" s="270" t="s">
        <v>414</v>
      </c>
      <c r="E127" s="271"/>
      <c r="F127" s="15">
        <v>0</v>
      </c>
      <c r="G127" s="15">
        <v>0</v>
      </c>
    </row>
    <row r="128" spans="2:7" x14ac:dyDescent="0.25">
      <c r="C128" s="234" t="s">
        <v>66</v>
      </c>
      <c r="D128" s="121"/>
      <c r="E128" s="23"/>
      <c r="F128" s="24">
        <f>SUM(F127)</f>
        <v>0</v>
      </c>
      <c r="G128" s="24">
        <f>SUM(G127)</f>
        <v>0</v>
      </c>
    </row>
    <row r="129" spans="3:7" x14ac:dyDescent="0.25">
      <c r="D129" s="115"/>
      <c r="E129"/>
      <c r="F129"/>
      <c r="G129"/>
    </row>
    <row r="130" spans="3:7" x14ac:dyDescent="0.25">
      <c r="D130" s="115"/>
      <c r="E130"/>
      <c r="F130"/>
      <c r="G130"/>
    </row>
    <row r="131" spans="3:7" x14ac:dyDescent="0.25">
      <c r="C131" s="234" t="s">
        <v>13</v>
      </c>
      <c r="D131" s="127" t="s">
        <v>90</v>
      </c>
      <c r="E131" s="21" t="s">
        <v>91</v>
      </c>
      <c r="F131" s="234">
        <v>2017</v>
      </c>
      <c r="G131" s="234">
        <v>2016</v>
      </c>
    </row>
    <row r="132" spans="3:7" x14ac:dyDescent="0.25">
      <c r="C132" s="17" t="s">
        <v>108</v>
      </c>
      <c r="D132" s="45"/>
      <c r="E132" s="1"/>
      <c r="F132" s="1"/>
      <c r="G132" s="1"/>
    </row>
    <row r="133" spans="3:7" x14ac:dyDescent="0.25">
      <c r="C133" s="38" t="s">
        <v>109</v>
      </c>
      <c r="D133" s="45" t="s">
        <v>110</v>
      </c>
      <c r="E133" s="172" t="s">
        <v>111</v>
      </c>
      <c r="F133" s="8">
        <v>7979917.4000000004</v>
      </c>
      <c r="G133" s="8">
        <v>9647000.3900000006</v>
      </c>
    </row>
    <row r="134" spans="3:7" x14ac:dyDescent="0.25">
      <c r="C134" s="234" t="s">
        <v>66</v>
      </c>
      <c r="D134" s="121"/>
      <c r="E134" s="23"/>
      <c r="F134" s="24">
        <f>SUM(F133)</f>
        <v>7979917.4000000004</v>
      </c>
      <c r="G134" s="24">
        <f>SUM(G133)</f>
        <v>9647000.3900000006</v>
      </c>
    </row>
    <row r="135" spans="3:7" x14ac:dyDescent="0.25">
      <c r="D135" s="115"/>
      <c r="E135"/>
      <c r="F135"/>
      <c r="G135"/>
    </row>
    <row r="136" spans="3:7" x14ac:dyDescent="0.25">
      <c r="D136" s="115"/>
      <c r="E136"/>
      <c r="F136"/>
      <c r="G136"/>
    </row>
    <row r="137" spans="3:7" x14ac:dyDescent="0.25">
      <c r="C137" s="234" t="s">
        <v>13</v>
      </c>
      <c r="D137" s="119" t="s">
        <v>115</v>
      </c>
      <c r="E137" s="20" t="s">
        <v>15</v>
      </c>
      <c r="F137" s="234">
        <v>2017</v>
      </c>
      <c r="G137" s="234">
        <v>2016</v>
      </c>
    </row>
    <row r="138" spans="3:7" x14ac:dyDescent="0.25">
      <c r="C138" s="17" t="s">
        <v>105</v>
      </c>
      <c r="D138" s="45"/>
      <c r="E138" s="1"/>
      <c r="F138" s="1"/>
      <c r="G138" s="1"/>
    </row>
    <row r="139" spans="3:7" x14ac:dyDescent="0.25">
      <c r="C139" s="1" t="s">
        <v>106</v>
      </c>
      <c r="D139" s="45"/>
      <c r="E139" s="1"/>
      <c r="F139" s="1"/>
      <c r="G139" s="1"/>
    </row>
    <row r="140" spans="3:7" x14ac:dyDescent="0.25">
      <c r="C140" s="1" t="s">
        <v>107</v>
      </c>
      <c r="D140" s="46"/>
      <c r="E140" s="14"/>
      <c r="F140" s="8">
        <v>28667.3</v>
      </c>
      <c r="G140" s="8">
        <v>28667.3</v>
      </c>
    </row>
    <row r="141" spans="3:7" x14ac:dyDescent="0.25">
      <c r="C141" s="234" t="s">
        <v>37</v>
      </c>
      <c r="D141" s="121"/>
      <c r="E141" s="23"/>
      <c r="F141" s="37">
        <f>SUM(F140)</f>
        <v>28667.3</v>
      </c>
      <c r="G141" s="37">
        <f>SUM(G140)</f>
        <v>28667.3</v>
      </c>
    </row>
    <row r="142" spans="3:7" x14ac:dyDescent="0.25">
      <c r="D142" s="115"/>
      <c r="E142"/>
      <c r="F142"/>
      <c r="G142"/>
    </row>
    <row r="143" spans="3:7" x14ac:dyDescent="0.25">
      <c r="D143" s="115"/>
      <c r="E143"/>
      <c r="F143"/>
      <c r="G143"/>
    </row>
    <row r="144" spans="3:7" x14ac:dyDescent="0.25">
      <c r="D144" s="115"/>
      <c r="E144"/>
      <c r="F144"/>
      <c r="G144"/>
    </row>
    <row r="145" spans="3:9" ht="15.75" x14ac:dyDescent="0.25">
      <c r="C145" s="272" t="s">
        <v>334</v>
      </c>
      <c r="D145" s="272"/>
      <c r="E145" s="272"/>
      <c r="F145" s="272"/>
      <c r="G145" s="272"/>
    </row>
    <row r="146" spans="3:9" ht="15.75" x14ac:dyDescent="0.25">
      <c r="C146" s="273" t="s">
        <v>335</v>
      </c>
      <c r="D146" s="273"/>
      <c r="E146" s="273"/>
      <c r="F146" s="273"/>
      <c r="G146" s="273"/>
    </row>
    <row r="147" spans="3:9" x14ac:dyDescent="0.25">
      <c r="D147" s="115"/>
      <c r="E147"/>
      <c r="F147"/>
      <c r="G147"/>
    </row>
    <row r="148" spans="3:9" x14ac:dyDescent="0.25">
      <c r="D148" s="115"/>
      <c r="E148"/>
      <c r="F148"/>
      <c r="G148"/>
    </row>
    <row r="149" spans="3:9" x14ac:dyDescent="0.25">
      <c r="D149" s="115"/>
    </row>
    <row r="150" spans="3:9" x14ac:dyDescent="0.25">
      <c r="C150" s="269" t="s">
        <v>453</v>
      </c>
      <c r="D150" s="269"/>
      <c r="G150"/>
    </row>
    <row r="151" spans="3:9" x14ac:dyDescent="0.25">
      <c r="D151" s="115"/>
      <c r="G151" s="222" t="s">
        <v>454</v>
      </c>
      <c r="I151" t="s">
        <v>492</v>
      </c>
    </row>
    <row r="152" spans="3:9" x14ac:dyDescent="0.25">
      <c r="D152" s="115"/>
      <c r="G152"/>
    </row>
    <row r="153" spans="3:9" x14ac:dyDescent="0.25">
      <c r="D153" s="115"/>
      <c r="G153"/>
    </row>
    <row r="154" spans="3:9" x14ac:dyDescent="0.25">
      <c r="C154" s="269" t="s">
        <v>455</v>
      </c>
      <c r="D154" s="269"/>
      <c r="G154"/>
    </row>
    <row r="155" spans="3:9" x14ac:dyDescent="0.25">
      <c r="D155" s="115"/>
      <c r="G155" s="222" t="s">
        <v>456</v>
      </c>
    </row>
    <row r="156" spans="3:9" x14ac:dyDescent="0.25">
      <c r="D156" s="115"/>
      <c r="E156"/>
      <c r="F156"/>
      <c r="G156"/>
    </row>
    <row r="157" spans="3:9" x14ac:dyDescent="0.25">
      <c r="D157" s="128"/>
      <c r="E157" s="59"/>
      <c r="F157" s="59"/>
      <c r="G157"/>
    </row>
    <row r="158" spans="3:9" x14ac:dyDescent="0.25">
      <c r="C158" s="269" t="s">
        <v>455</v>
      </c>
      <c r="D158" s="269"/>
      <c r="E158" s="55"/>
      <c r="F158" s="55"/>
      <c r="G158"/>
    </row>
    <row r="159" spans="3:9" x14ac:dyDescent="0.25">
      <c r="D159" s="115"/>
      <c r="E159"/>
      <c r="F159"/>
      <c r="G159"/>
    </row>
    <row r="160" spans="3:9" ht="15.75" x14ac:dyDescent="0.25">
      <c r="D160" s="285" t="s">
        <v>212</v>
      </c>
      <c r="E160" s="285"/>
      <c r="F160" s="285"/>
      <c r="G160" s="285"/>
      <c r="H160" s="285"/>
    </row>
    <row r="161" spans="4:8" x14ac:dyDescent="0.25">
      <c r="D161" s="286" t="s">
        <v>452</v>
      </c>
      <c r="E161" s="286"/>
      <c r="F161" s="286"/>
      <c r="G161" s="286"/>
      <c r="H161" s="286"/>
    </row>
    <row r="162" spans="4:8" x14ac:dyDescent="0.25">
      <c r="D162" s="104" t="s">
        <v>134</v>
      </c>
      <c r="E162" s="233"/>
      <c r="F162"/>
      <c r="G162"/>
    </row>
    <row r="163" spans="4:8" x14ac:dyDescent="0.25">
      <c r="D163" s="286"/>
      <c r="E163" s="286"/>
      <c r="F163" s="286"/>
      <c r="G163" s="286"/>
      <c r="H163" s="286"/>
    </row>
    <row r="164" spans="4:8" x14ac:dyDescent="0.25">
      <c r="D164" s="281" t="s">
        <v>457</v>
      </c>
      <c r="E164" s="281"/>
      <c r="F164" s="281"/>
      <c r="G164" s="281"/>
      <c r="H164" s="281"/>
    </row>
    <row r="165" spans="4:8" x14ac:dyDescent="0.25">
      <c r="D165" s="234" t="s">
        <v>14</v>
      </c>
      <c r="E165" s="234" t="s">
        <v>15</v>
      </c>
      <c r="F165" s="234" t="s">
        <v>116</v>
      </c>
      <c r="G165" s="234">
        <v>2017</v>
      </c>
      <c r="H165" s="234">
        <v>2016</v>
      </c>
    </row>
    <row r="166" spans="4:8" x14ac:dyDescent="0.25">
      <c r="D166" s="17" t="s">
        <v>117</v>
      </c>
      <c r="E166" s="172"/>
      <c r="F166" s="1"/>
      <c r="G166" s="39">
        <f>SUM(G167:G169)</f>
        <v>4083090.98</v>
      </c>
      <c r="H166" s="39">
        <f>SUM(H167:H169)</f>
        <v>3125029.5600000005</v>
      </c>
    </row>
    <row r="167" spans="4:8" x14ac:dyDescent="0.25">
      <c r="D167" s="1" t="s">
        <v>118</v>
      </c>
      <c r="E167" s="157" t="s">
        <v>201</v>
      </c>
      <c r="F167" s="40" t="s">
        <v>0</v>
      </c>
      <c r="G167" s="8">
        <v>3010085.53</v>
      </c>
      <c r="H167" s="8">
        <v>2214694.4900000002</v>
      </c>
    </row>
    <row r="168" spans="4:8" x14ac:dyDescent="0.25">
      <c r="D168" s="1" t="s">
        <v>119</v>
      </c>
      <c r="E168" s="157" t="s">
        <v>201</v>
      </c>
      <c r="F168" s="40" t="s">
        <v>0</v>
      </c>
      <c r="G168" s="8">
        <v>1031256.48</v>
      </c>
      <c r="H168" s="8">
        <v>823567.45</v>
      </c>
    </row>
    <row r="169" spans="4:8" x14ac:dyDescent="0.25">
      <c r="D169" s="1" t="s">
        <v>120</v>
      </c>
      <c r="E169" s="157" t="s">
        <v>201</v>
      </c>
      <c r="F169" s="40" t="s">
        <v>0</v>
      </c>
      <c r="G169" s="8">
        <v>41748.97</v>
      </c>
      <c r="H169" s="8">
        <v>86767.62</v>
      </c>
    </row>
    <row r="170" spans="4:8" x14ac:dyDescent="0.25">
      <c r="D170" s="17" t="s">
        <v>331</v>
      </c>
      <c r="E170" s="157"/>
      <c r="F170" s="40"/>
      <c r="G170" s="8">
        <f>SUM(G171)</f>
        <v>0</v>
      </c>
      <c r="H170" s="39">
        <f>SUM(H171)</f>
        <v>88880</v>
      </c>
    </row>
    <row r="171" spans="4:8" x14ac:dyDescent="0.25">
      <c r="D171" s="38" t="s">
        <v>331</v>
      </c>
      <c r="E171" s="157"/>
      <c r="F171" s="40"/>
      <c r="G171" s="8">
        <v>0</v>
      </c>
      <c r="H171" s="8">
        <v>88880</v>
      </c>
    </row>
    <row r="172" spans="4:8" x14ac:dyDescent="0.25">
      <c r="D172" s="17" t="s">
        <v>121</v>
      </c>
      <c r="E172" s="158"/>
      <c r="F172" s="17"/>
      <c r="G172" s="41">
        <f>SUM(G173:G175)</f>
        <v>2441872.3199999998</v>
      </c>
      <c r="H172" s="41">
        <f>SUM(H173:H175)</f>
        <v>3394715.3</v>
      </c>
    </row>
    <row r="173" spans="4:8" x14ac:dyDescent="0.25">
      <c r="D173" s="1" t="s">
        <v>122</v>
      </c>
      <c r="E173" s="157" t="s">
        <v>201</v>
      </c>
      <c r="F173" s="40" t="s">
        <v>0</v>
      </c>
      <c r="G173" s="8">
        <v>2334883.8199999998</v>
      </c>
      <c r="H173" s="8">
        <v>3355990.3</v>
      </c>
    </row>
    <row r="174" spans="4:8" x14ac:dyDescent="0.25">
      <c r="D174" s="1" t="s">
        <v>123</v>
      </c>
      <c r="E174" s="157" t="s">
        <v>201</v>
      </c>
      <c r="F174" s="40" t="s">
        <v>0</v>
      </c>
      <c r="G174" s="8">
        <v>0</v>
      </c>
      <c r="H174" s="8">
        <v>0</v>
      </c>
    </row>
    <row r="175" spans="4:8" x14ac:dyDescent="0.25">
      <c r="D175" s="1" t="s">
        <v>124</v>
      </c>
      <c r="E175" s="157" t="s">
        <v>201</v>
      </c>
      <c r="F175" s="40" t="s">
        <v>0</v>
      </c>
      <c r="G175" s="8">
        <v>106988.5</v>
      </c>
      <c r="H175" s="8">
        <v>38725</v>
      </c>
    </row>
    <row r="176" spans="4:8" x14ac:dyDescent="0.25">
      <c r="D176" s="42" t="s">
        <v>125</v>
      </c>
      <c r="E176" s="28"/>
      <c r="F176" s="42"/>
      <c r="G176" s="43">
        <f>SUM(G177:G178)</f>
        <v>34184.28</v>
      </c>
      <c r="H176" s="43">
        <f>SUM(H177:H178)</f>
        <v>2338.9699999999998</v>
      </c>
    </row>
    <row r="177" spans="4:8" x14ac:dyDescent="0.25">
      <c r="D177" s="1" t="s">
        <v>126</v>
      </c>
      <c r="E177" s="157"/>
      <c r="F177" s="40"/>
      <c r="G177" s="8">
        <v>34184.28</v>
      </c>
      <c r="H177" s="8">
        <v>2338.9699999999998</v>
      </c>
    </row>
    <row r="178" spans="4:8" x14ac:dyDescent="0.25">
      <c r="D178" s="1" t="s">
        <v>127</v>
      </c>
      <c r="E178" s="157" t="s">
        <v>202</v>
      </c>
      <c r="F178" s="40" t="s">
        <v>0</v>
      </c>
      <c r="G178" s="8"/>
      <c r="H178" s="8"/>
    </row>
    <row r="179" spans="4:8" x14ac:dyDescent="0.25">
      <c r="D179" s="17" t="s">
        <v>128</v>
      </c>
      <c r="E179" s="159"/>
      <c r="F179" s="1"/>
      <c r="G179" s="41">
        <f>SUM(G180)</f>
        <v>97423</v>
      </c>
      <c r="H179" s="41">
        <f>SUM(H180)</f>
        <v>110594.08</v>
      </c>
    </row>
    <row r="180" spans="4:8" x14ac:dyDescent="0.25">
      <c r="D180" s="1" t="s">
        <v>129</v>
      </c>
      <c r="E180" s="157" t="s">
        <v>202</v>
      </c>
      <c r="F180" s="40" t="s">
        <v>0</v>
      </c>
      <c r="G180" s="8">
        <v>97423</v>
      </c>
      <c r="H180" s="8">
        <v>110594.08</v>
      </c>
    </row>
    <row r="181" spans="4:8" x14ac:dyDescent="0.25">
      <c r="D181" s="17" t="s">
        <v>130</v>
      </c>
      <c r="E181" s="159"/>
      <c r="F181" s="1"/>
      <c r="G181" s="71">
        <f>SUM(G182:G183)</f>
        <v>23567852.199999999</v>
      </c>
      <c r="H181" s="71">
        <f>SUM(H182:H183)</f>
        <v>19027206.609999999</v>
      </c>
    </row>
    <row r="182" spans="4:8" x14ac:dyDescent="0.25">
      <c r="D182" s="1" t="s">
        <v>131</v>
      </c>
      <c r="E182" s="157" t="s">
        <v>202</v>
      </c>
      <c r="F182" s="40" t="s">
        <v>133</v>
      </c>
      <c r="G182" s="8">
        <v>15778308</v>
      </c>
      <c r="H182" s="8">
        <v>12982709</v>
      </c>
    </row>
    <row r="183" spans="4:8" x14ac:dyDescent="0.25">
      <c r="D183" s="38" t="s">
        <v>132</v>
      </c>
      <c r="E183" s="157" t="s">
        <v>202</v>
      </c>
      <c r="F183" s="40" t="s">
        <v>133</v>
      </c>
      <c r="G183" s="8">
        <v>7789544.2000000002</v>
      </c>
      <c r="H183" s="8">
        <v>6044497.6100000003</v>
      </c>
    </row>
    <row r="184" spans="4:8" x14ac:dyDescent="0.25">
      <c r="D184" s="234" t="s">
        <v>37</v>
      </c>
      <c r="E184" s="234"/>
      <c r="F184" s="23"/>
      <c r="G184" s="24">
        <f>SUM(G181+G179+G176+G172+G166)</f>
        <v>30224422.780000001</v>
      </c>
      <c r="H184" s="24">
        <f>SUM(H181+H179+H176+H172+H166+H170)</f>
        <v>25748764.519999996</v>
      </c>
    </row>
    <row r="185" spans="4:8" x14ac:dyDescent="0.25">
      <c r="E185" s="233"/>
      <c r="F185"/>
      <c r="G185"/>
    </row>
    <row r="186" spans="4:8" x14ac:dyDescent="0.25">
      <c r="D186" s="281" t="s">
        <v>458</v>
      </c>
      <c r="E186" s="281"/>
      <c r="F186" s="281"/>
      <c r="G186" s="281"/>
      <c r="H186" s="281"/>
    </row>
    <row r="187" spans="4:8" x14ac:dyDescent="0.25">
      <c r="D187" s="234" t="s">
        <v>14</v>
      </c>
      <c r="E187" s="234" t="s">
        <v>15</v>
      </c>
      <c r="F187" s="234" t="s">
        <v>116</v>
      </c>
      <c r="G187" s="234">
        <v>2017</v>
      </c>
      <c r="H187" s="234">
        <v>2016</v>
      </c>
    </row>
    <row r="188" spans="4:8" x14ac:dyDescent="0.25">
      <c r="D188" s="17" t="s">
        <v>117</v>
      </c>
      <c r="E188" s="172"/>
      <c r="F188" s="1"/>
      <c r="G188" s="39">
        <f>SUM(G189:G191)</f>
        <v>13763378.020000001</v>
      </c>
      <c r="H188" s="39">
        <f>SUM(H189:H191)</f>
        <v>13258459.51</v>
      </c>
    </row>
    <row r="189" spans="4:8" x14ac:dyDescent="0.25">
      <c r="D189" s="1" t="s">
        <v>118</v>
      </c>
      <c r="E189" s="157" t="s">
        <v>201</v>
      </c>
      <c r="F189" s="40" t="s">
        <v>0</v>
      </c>
      <c r="G189" s="8">
        <v>11604421.380000001</v>
      </c>
      <c r="H189" s="8">
        <v>11286861.07</v>
      </c>
    </row>
    <row r="190" spans="4:8" x14ac:dyDescent="0.25">
      <c r="D190" s="1" t="s">
        <v>119</v>
      </c>
      <c r="E190" s="157" t="s">
        <v>201</v>
      </c>
      <c r="F190" s="40" t="s">
        <v>0</v>
      </c>
      <c r="G190" s="8">
        <v>1985176</v>
      </c>
      <c r="H190" s="8">
        <v>1659774.1</v>
      </c>
    </row>
    <row r="191" spans="4:8" x14ac:dyDescent="0.25">
      <c r="D191" s="1" t="s">
        <v>120</v>
      </c>
      <c r="E191" s="157" t="s">
        <v>201</v>
      </c>
      <c r="F191" s="40" t="s">
        <v>0</v>
      </c>
      <c r="G191" s="8">
        <v>173780.64</v>
      </c>
      <c r="H191" s="8">
        <v>311824.34000000003</v>
      </c>
    </row>
    <row r="192" spans="4:8" x14ac:dyDescent="0.25">
      <c r="D192" s="17" t="s">
        <v>331</v>
      </c>
      <c r="E192" s="157"/>
      <c r="F192" s="40"/>
      <c r="G192" s="8">
        <f>SUM(G193)</f>
        <v>0</v>
      </c>
      <c r="H192" s="39">
        <f>SUM(H193)</f>
        <v>88880</v>
      </c>
    </row>
    <row r="193" spans="4:8" x14ac:dyDescent="0.25">
      <c r="D193" s="38" t="s">
        <v>331</v>
      </c>
      <c r="E193" s="157"/>
      <c r="F193" s="40"/>
      <c r="G193" s="8">
        <v>0</v>
      </c>
      <c r="H193" s="8">
        <v>88880</v>
      </c>
    </row>
    <row r="194" spans="4:8" x14ac:dyDescent="0.25">
      <c r="D194" s="17" t="s">
        <v>121</v>
      </c>
      <c r="E194" s="158"/>
      <c r="F194" s="17"/>
      <c r="G194" s="41">
        <f>SUM(G195:G197)</f>
        <v>12630073.93</v>
      </c>
      <c r="H194" s="41">
        <f>SUM(H195:H197)</f>
        <v>14126223.59</v>
      </c>
    </row>
    <row r="195" spans="4:8" x14ac:dyDescent="0.25">
      <c r="D195" s="1" t="s">
        <v>122</v>
      </c>
      <c r="E195" s="157" t="s">
        <v>201</v>
      </c>
      <c r="F195" s="40" t="s">
        <v>0</v>
      </c>
      <c r="G195" s="8">
        <v>11418576.15</v>
      </c>
      <c r="H195" s="8">
        <v>12685761.42</v>
      </c>
    </row>
    <row r="196" spans="4:8" x14ac:dyDescent="0.25">
      <c r="D196" s="1" t="s">
        <v>123</v>
      </c>
      <c r="E196" s="157" t="s">
        <v>201</v>
      </c>
      <c r="F196" s="40" t="s">
        <v>0</v>
      </c>
      <c r="G196" s="8">
        <v>14093.43</v>
      </c>
      <c r="H196" s="8">
        <v>11600.67</v>
      </c>
    </row>
    <row r="197" spans="4:8" x14ac:dyDescent="0.25">
      <c r="D197" s="1" t="s">
        <v>124</v>
      </c>
      <c r="E197" s="157" t="s">
        <v>201</v>
      </c>
      <c r="F197" s="40" t="s">
        <v>0</v>
      </c>
      <c r="G197" s="8">
        <v>1197404.3500000001</v>
      </c>
      <c r="H197" s="8">
        <v>1428861.5</v>
      </c>
    </row>
    <row r="198" spans="4:8" x14ac:dyDescent="0.25">
      <c r="D198" s="42" t="s">
        <v>125</v>
      </c>
      <c r="E198" s="28"/>
      <c r="F198" s="42"/>
      <c r="G198" s="43">
        <f>SUM(G199:G200)</f>
        <v>174549.56</v>
      </c>
      <c r="H198" s="43">
        <f>SUM(H199:H200)</f>
        <v>9995.5300000000007</v>
      </c>
    </row>
    <row r="199" spans="4:8" x14ac:dyDescent="0.25">
      <c r="D199" s="1" t="s">
        <v>126</v>
      </c>
      <c r="E199" s="157"/>
      <c r="F199" s="40"/>
      <c r="G199" s="8">
        <v>174549.56</v>
      </c>
      <c r="H199" s="8">
        <v>9995.5300000000007</v>
      </c>
    </row>
    <row r="200" spans="4:8" x14ac:dyDescent="0.25">
      <c r="D200" s="1" t="s">
        <v>127</v>
      </c>
      <c r="E200" s="157" t="s">
        <v>202</v>
      </c>
      <c r="F200" s="40" t="s">
        <v>0</v>
      </c>
      <c r="G200" s="8"/>
      <c r="H200" s="8"/>
    </row>
    <row r="201" spans="4:8" x14ac:dyDescent="0.25">
      <c r="D201" s="17" t="s">
        <v>128</v>
      </c>
      <c r="E201" s="159"/>
      <c r="F201" s="1"/>
      <c r="G201" s="41">
        <f>SUM(G202)</f>
        <v>920524.86</v>
      </c>
      <c r="H201" s="41">
        <f>SUM(H202)</f>
        <v>1186217.08</v>
      </c>
    </row>
    <row r="202" spans="4:8" x14ac:dyDescent="0.25">
      <c r="D202" s="1" t="s">
        <v>129</v>
      </c>
      <c r="E202" s="157" t="s">
        <v>202</v>
      </c>
      <c r="F202" s="40" t="s">
        <v>0</v>
      </c>
      <c r="G202" s="8">
        <v>920524.86</v>
      </c>
      <c r="H202" s="8">
        <v>1186217.08</v>
      </c>
    </row>
    <row r="203" spans="4:8" x14ac:dyDescent="0.25">
      <c r="D203" s="17" t="s">
        <v>130</v>
      </c>
      <c r="E203" s="159"/>
      <c r="F203" s="1"/>
      <c r="G203" s="71">
        <f>SUM(G204:G205)</f>
        <v>99648395.670000002</v>
      </c>
      <c r="H203" s="71">
        <f>SUM(H204:H205)</f>
        <v>94935687.909999996</v>
      </c>
    </row>
    <row r="204" spans="4:8" x14ac:dyDescent="0.25">
      <c r="D204" s="1" t="s">
        <v>131</v>
      </c>
      <c r="E204" s="157" t="s">
        <v>202</v>
      </c>
      <c r="F204" s="40" t="s">
        <v>133</v>
      </c>
      <c r="G204" s="8">
        <v>61477501</v>
      </c>
      <c r="H204" s="8">
        <v>78615273.310000002</v>
      </c>
    </row>
    <row r="205" spans="4:8" x14ac:dyDescent="0.25">
      <c r="D205" s="38" t="s">
        <v>132</v>
      </c>
      <c r="E205" s="157" t="s">
        <v>202</v>
      </c>
      <c r="F205" s="40" t="s">
        <v>133</v>
      </c>
      <c r="G205" s="8">
        <v>38170894.670000002</v>
      </c>
      <c r="H205" s="8">
        <v>16320414.6</v>
      </c>
    </row>
    <row r="206" spans="4:8" x14ac:dyDescent="0.25">
      <c r="D206" s="234" t="s">
        <v>37</v>
      </c>
      <c r="E206" s="234"/>
      <c r="F206" s="23"/>
      <c r="G206" s="24">
        <f>SUM(G203+G201+G198+G194+G188)</f>
        <v>127136922.04000001</v>
      </c>
      <c r="H206" s="24">
        <f>SUM(H203+H201+H198+H194+H188+H192)</f>
        <v>123605463.62</v>
      </c>
    </row>
    <row r="207" spans="4:8" x14ac:dyDescent="0.25">
      <c r="E207" s="233"/>
      <c r="F207"/>
      <c r="G207"/>
    </row>
    <row r="208" spans="4:8" x14ac:dyDescent="0.25">
      <c r="D208" s="13" t="s">
        <v>135</v>
      </c>
      <c r="E208" s="233"/>
      <c r="F208"/>
      <c r="G208"/>
    </row>
    <row r="209" spans="4:8" x14ac:dyDescent="0.25">
      <c r="E209" s="233"/>
      <c r="F209"/>
      <c r="G209"/>
    </row>
    <row r="210" spans="4:8" x14ac:dyDescent="0.25">
      <c r="D210" t="s">
        <v>100</v>
      </c>
      <c r="E210" s="233"/>
      <c r="F210"/>
      <c r="G210"/>
    </row>
    <row r="211" spans="4:8" x14ac:dyDescent="0.25">
      <c r="D211" t="s">
        <v>80</v>
      </c>
      <c r="E211" s="233"/>
      <c r="F211"/>
      <c r="G211"/>
    </row>
    <row r="212" spans="4:8" x14ac:dyDescent="0.25">
      <c r="E212" s="233"/>
      <c r="F212"/>
      <c r="G212"/>
    </row>
    <row r="213" spans="4:8" x14ac:dyDescent="0.25">
      <c r="D213" s="13" t="s">
        <v>137</v>
      </c>
      <c r="E213" s="233"/>
      <c r="F213"/>
      <c r="G213"/>
    </row>
    <row r="214" spans="4:8" x14ac:dyDescent="0.25">
      <c r="D214" s="13"/>
      <c r="E214" s="233"/>
      <c r="F214"/>
      <c r="G214"/>
    </row>
    <row r="215" spans="4:8" x14ac:dyDescent="0.25">
      <c r="D215" s="19" t="s">
        <v>138</v>
      </c>
      <c r="E215" s="223"/>
      <c r="F215" s="19"/>
      <c r="G215" s="19"/>
      <c r="H215" s="19"/>
    </row>
    <row r="216" spans="4:8" x14ac:dyDescent="0.25">
      <c r="D216" s="19" t="s">
        <v>139</v>
      </c>
      <c r="E216" s="223"/>
      <c r="F216" s="19"/>
      <c r="G216" s="19"/>
      <c r="H216" s="19"/>
    </row>
    <row r="217" spans="4:8" x14ac:dyDescent="0.25">
      <c r="D217" s="19" t="s">
        <v>140</v>
      </c>
      <c r="E217" s="223"/>
      <c r="F217" s="19"/>
      <c r="G217" s="19"/>
      <c r="H217" s="19"/>
    </row>
    <row r="218" spans="4:8" x14ac:dyDescent="0.25">
      <c r="D218" s="19"/>
      <c r="E218" s="223"/>
      <c r="F218" s="19"/>
      <c r="G218" s="19"/>
      <c r="H218" s="19"/>
    </row>
    <row r="219" spans="4:8" x14ac:dyDescent="0.25">
      <c r="D219" s="19"/>
      <c r="E219" s="223"/>
      <c r="F219" s="19"/>
      <c r="G219" s="19"/>
      <c r="H219" s="19"/>
    </row>
    <row r="220" spans="4:8" x14ac:dyDescent="0.25">
      <c r="D220" s="248" t="s">
        <v>459</v>
      </c>
      <c r="E220" s="282"/>
      <c r="F220" s="282"/>
      <c r="G220" s="282"/>
      <c r="H220" s="249"/>
    </row>
    <row r="221" spans="4:8" x14ac:dyDescent="0.25">
      <c r="D221" s="236" t="s">
        <v>84</v>
      </c>
      <c r="E221" s="283" t="s">
        <v>197</v>
      </c>
      <c r="F221" s="283"/>
      <c r="G221" s="236">
        <v>2017</v>
      </c>
      <c r="H221" s="236">
        <v>2016</v>
      </c>
    </row>
    <row r="222" spans="4:8" ht="68.25" customHeight="1" x14ac:dyDescent="0.25">
      <c r="D222" s="105" t="s">
        <v>142</v>
      </c>
      <c r="E222" s="284" t="s">
        <v>198</v>
      </c>
      <c r="F222" s="284"/>
      <c r="G222" s="137">
        <v>15774771.82</v>
      </c>
      <c r="H222" s="137">
        <v>14978578.939999999</v>
      </c>
    </row>
    <row r="223" spans="4:8" ht="60" customHeight="1" x14ac:dyDescent="0.25">
      <c r="D223" s="105" t="s">
        <v>147</v>
      </c>
      <c r="E223" s="274" t="s">
        <v>421</v>
      </c>
      <c r="F223" s="275"/>
      <c r="G223" s="137">
        <v>4207237.9800000004</v>
      </c>
      <c r="H223" s="137">
        <v>3987733.48</v>
      </c>
    </row>
    <row r="224" spans="4:8" ht="57.75" customHeight="1" x14ac:dyDescent="0.25">
      <c r="D224" s="106" t="s">
        <v>199</v>
      </c>
      <c r="E224" s="274" t="s">
        <v>200</v>
      </c>
      <c r="F224" s="275"/>
      <c r="G224" s="137">
        <v>8368604.2599999998</v>
      </c>
      <c r="H224" s="137">
        <v>6494473.6399999997</v>
      </c>
    </row>
    <row r="225" spans="4:8" x14ac:dyDescent="0.25">
      <c r="D225" s="236" t="s">
        <v>37</v>
      </c>
      <c r="E225" s="248"/>
      <c r="F225" s="249"/>
      <c r="G225" s="135">
        <f>SUM(G222:G224)</f>
        <v>28350614.060000002</v>
      </c>
      <c r="H225" s="135">
        <f>SUM(H222:H224)</f>
        <v>25460786.059999999</v>
      </c>
    </row>
    <row r="226" spans="4:8" x14ac:dyDescent="0.25">
      <c r="D226" s="25"/>
      <c r="E226" s="25"/>
      <c r="F226" s="25"/>
      <c r="G226" s="27"/>
      <c r="H226" s="27"/>
    </row>
    <row r="227" spans="4:8" x14ac:dyDescent="0.25">
      <c r="D227" s="25"/>
      <c r="E227" s="25"/>
      <c r="F227" s="25"/>
      <c r="G227" s="27"/>
      <c r="H227" s="27"/>
    </row>
    <row r="228" spans="4:8" x14ac:dyDescent="0.25">
      <c r="D228" s="25" t="s">
        <v>203</v>
      </c>
      <c r="E228" s="25"/>
      <c r="F228" s="25"/>
      <c r="G228" s="27"/>
      <c r="H228" s="27"/>
    </row>
    <row r="229" spans="4:8" x14ac:dyDescent="0.25">
      <c r="D229" s="25"/>
      <c r="E229" s="25"/>
      <c r="F229" s="25"/>
      <c r="G229" s="27"/>
      <c r="H229" s="27"/>
    </row>
    <row r="230" spans="4:8" x14ac:dyDescent="0.25">
      <c r="D230" s="52" t="s">
        <v>204</v>
      </c>
      <c r="E230" s="25"/>
      <c r="F230" s="25"/>
      <c r="G230" s="27"/>
      <c r="H230" s="27"/>
    </row>
    <row r="231" spans="4:8" x14ac:dyDescent="0.25">
      <c r="D231" s="52"/>
      <c r="E231" s="25"/>
      <c r="F231" s="25"/>
      <c r="G231" s="27"/>
      <c r="H231" s="27"/>
    </row>
    <row r="232" spans="4:8" x14ac:dyDescent="0.25">
      <c r="D232" s="287" t="s">
        <v>460</v>
      </c>
      <c r="E232" s="288"/>
      <c r="F232" s="288"/>
      <c r="G232" s="288"/>
      <c r="H232" s="289"/>
    </row>
    <row r="233" spans="4:8" x14ac:dyDescent="0.25">
      <c r="D233" s="234" t="s">
        <v>84</v>
      </c>
      <c r="E233" s="281" t="s">
        <v>197</v>
      </c>
      <c r="F233" s="281"/>
      <c r="G233" s="234">
        <v>2017</v>
      </c>
      <c r="H233" s="234">
        <v>2016</v>
      </c>
    </row>
    <row r="234" spans="4:8" x14ac:dyDescent="0.25">
      <c r="D234" s="232" t="s">
        <v>196</v>
      </c>
      <c r="E234" s="226"/>
      <c r="F234" s="227"/>
      <c r="G234" s="70">
        <f>SUM(G235+G240+G248+G258+G265)</f>
        <v>34907880.140000001</v>
      </c>
      <c r="H234" s="70">
        <f>SUM(H235+H240+H248+H258+H265)</f>
        <v>29007505.539999995</v>
      </c>
    </row>
    <row r="235" spans="4:8" x14ac:dyDescent="0.25">
      <c r="D235" s="47" t="s">
        <v>136</v>
      </c>
      <c r="E235" s="226"/>
      <c r="F235" s="227"/>
      <c r="G235" s="12">
        <f>SUM(G236:G239)</f>
        <v>15774771.819999998</v>
      </c>
      <c r="H235" s="12">
        <f>SUM(H236:H239)</f>
        <v>14978578.939999999</v>
      </c>
    </row>
    <row r="236" spans="4:8" ht="36" customHeight="1" x14ac:dyDescent="0.25">
      <c r="D236" s="111" t="s">
        <v>142</v>
      </c>
      <c r="E236" s="279" t="s">
        <v>143</v>
      </c>
      <c r="F236" s="280"/>
      <c r="G236" s="132">
        <v>8779555</v>
      </c>
      <c r="H236" s="132">
        <v>8920020</v>
      </c>
    </row>
    <row r="237" spans="4:8" ht="34.5" customHeight="1" x14ac:dyDescent="0.25">
      <c r="D237" s="111" t="s">
        <v>144</v>
      </c>
      <c r="E237" s="274" t="s">
        <v>159</v>
      </c>
      <c r="F237" s="275"/>
      <c r="G237" s="132">
        <v>4087421.04</v>
      </c>
      <c r="H237" s="132">
        <v>4474350.5199999996</v>
      </c>
    </row>
    <row r="238" spans="4:8" ht="22.5" customHeight="1" x14ac:dyDescent="0.25">
      <c r="D238" s="112" t="s">
        <v>141</v>
      </c>
      <c r="E238" s="274" t="s">
        <v>160</v>
      </c>
      <c r="F238" s="275"/>
      <c r="G238" s="132">
        <v>425610.69</v>
      </c>
      <c r="H238" s="132">
        <v>401915.51</v>
      </c>
    </row>
    <row r="239" spans="4:8" ht="37.5" customHeight="1" x14ac:dyDescent="0.25">
      <c r="D239" s="111" t="s">
        <v>145</v>
      </c>
      <c r="E239" s="279" t="s">
        <v>146</v>
      </c>
      <c r="F239" s="280"/>
      <c r="G239" s="132">
        <v>2482185.09</v>
      </c>
      <c r="H239" s="132">
        <v>1182292.9099999999</v>
      </c>
    </row>
    <row r="240" spans="4:8" x14ac:dyDescent="0.25">
      <c r="D240" s="48" t="s">
        <v>147</v>
      </c>
      <c r="E240" s="325"/>
      <c r="F240" s="326"/>
      <c r="G240" s="49">
        <f>SUM(G241:G247)</f>
        <v>4207237.9799999995</v>
      </c>
      <c r="H240" s="49">
        <f>SUM(H241:H247)</f>
        <v>3987733.4799999995</v>
      </c>
    </row>
    <row r="241" spans="4:8" ht="30.75" customHeight="1" x14ac:dyDescent="0.25">
      <c r="D241" s="164" t="s">
        <v>154</v>
      </c>
      <c r="E241" s="274" t="s">
        <v>161</v>
      </c>
      <c r="F241" s="275"/>
      <c r="G241" s="137">
        <v>133941.66</v>
      </c>
      <c r="H241" s="137">
        <v>103370.89</v>
      </c>
    </row>
    <row r="242" spans="4:8" ht="34.5" customHeight="1" x14ac:dyDescent="0.25">
      <c r="D242" s="164" t="s">
        <v>148</v>
      </c>
      <c r="E242" s="274" t="s">
        <v>162</v>
      </c>
      <c r="F242" s="275"/>
      <c r="G242" s="137">
        <v>49867.839999999997</v>
      </c>
      <c r="H242" s="137">
        <v>45817.01</v>
      </c>
    </row>
    <row r="243" spans="4:8" ht="35.25" customHeight="1" x14ac:dyDescent="0.25">
      <c r="D243" s="164" t="s">
        <v>149</v>
      </c>
      <c r="E243" s="274" t="s">
        <v>155</v>
      </c>
      <c r="F243" s="275"/>
      <c r="G243" s="137">
        <v>487650.97</v>
      </c>
      <c r="H243" s="137">
        <v>1322571.29</v>
      </c>
    </row>
    <row r="244" spans="4:8" ht="47.25" customHeight="1" x14ac:dyDescent="0.25">
      <c r="D244" s="164" t="s">
        <v>150</v>
      </c>
      <c r="E244" s="274" t="s">
        <v>163</v>
      </c>
      <c r="F244" s="275"/>
      <c r="G244" s="137">
        <v>36280.65</v>
      </c>
      <c r="H244" s="137">
        <v>16627.400000000001</v>
      </c>
    </row>
    <row r="245" spans="4:8" ht="47.25" customHeight="1" x14ac:dyDescent="0.25">
      <c r="D245" s="164" t="s">
        <v>151</v>
      </c>
      <c r="E245" s="274" t="s">
        <v>156</v>
      </c>
      <c r="F245" s="275"/>
      <c r="G245" s="137">
        <v>3099314.78</v>
      </c>
      <c r="H245" s="137">
        <v>2017452.52</v>
      </c>
    </row>
    <row r="246" spans="4:8" ht="48" customHeight="1" x14ac:dyDescent="0.25">
      <c r="D246" s="164" t="s">
        <v>152</v>
      </c>
      <c r="E246" s="274" t="s">
        <v>158</v>
      </c>
      <c r="F246" s="275"/>
      <c r="G246" s="137">
        <v>10519.86</v>
      </c>
      <c r="H246" s="137">
        <v>64281.4</v>
      </c>
    </row>
    <row r="247" spans="4:8" ht="50.25" customHeight="1" x14ac:dyDescent="0.25">
      <c r="D247" s="164" t="s">
        <v>153</v>
      </c>
      <c r="E247" s="279" t="s">
        <v>157</v>
      </c>
      <c r="F247" s="280"/>
      <c r="G247" s="137">
        <v>389662.22</v>
      </c>
      <c r="H247" s="166">
        <v>417612.97</v>
      </c>
    </row>
    <row r="248" spans="4:8" x14ac:dyDescent="0.25">
      <c r="D248" s="48" t="s">
        <v>164</v>
      </c>
      <c r="E248" s="265"/>
      <c r="F248" s="266"/>
      <c r="G248" s="49">
        <f>SUM(G249:G257)</f>
        <v>8368604.2599999988</v>
      </c>
      <c r="H248" s="12">
        <f>SUM(H249:H257)</f>
        <v>6494473.6399999987</v>
      </c>
    </row>
    <row r="249" spans="4:8" ht="23.25" customHeight="1" x14ac:dyDescent="0.25">
      <c r="D249" s="164" t="s">
        <v>165</v>
      </c>
      <c r="E249" s="274" t="s">
        <v>181</v>
      </c>
      <c r="F249" s="275"/>
      <c r="G249" s="132">
        <v>3742878.94</v>
      </c>
      <c r="H249" s="132">
        <v>3549140.51</v>
      </c>
    </row>
    <row r="250" spans="4:8" ht="22.5" customHeight="1" x14ac:dyDescent="0.25">
      <c r="D250" s="164" t="s">
        <v>166</v>
      </c>
      <c r="E250" s="274" t="s">
        <v>173</v>
      </c>
      <c r="F250" s="275"/>
      <c r="G250" s="132">
        <v>378138.91</v>
      </c>
      <c r="H250" s="132">
        <v>375626.51</v>
      </c>
    </row>
    <row r="251" spans="4:8" ht="22.5" customHeight="1" x14ac:dyDescent="0.25">
      <c r="D251" s="164" t="s">
        <v>167</v>
      </c>
      <c r="E251" s="274" t="s">
        <v>174</v>
      </c>
      <c r="F251" s="275"/>
      <c r="G251" s="132">
        <v>1449964.56</v>
      </c>
      <c r="H251" s="132">
        <v>334712.26</v>
      </c>
    </row>
    <row r="252" spans="4:8" ht="22.5" customHeight="1" x14ac:dyDescent="0.25">
      <c r="D252" s="164" t="s">
        <v>168</v>
      </c>
      <c r="E252" s="274" t="s">
        <v>175</v>
      </c>
      <c r="F252" s="275"/>
      <c r="G252" s="132">
        <v>128754.85</v>
      </c>
      <c r="H252" s="132">
        <v>52022.41</v>
      </c>
    </row>
    <row r="253" spans="4:8" ht="48.75" customHeight="1" x14ac:dyDescent="0.25">
      <c r="D253" s="164" t="s">
        <v>169</v>
      </c>
      <c r="E253" s="274" t="s">
        <v>176</v>
      </c>
      <c r="F253" s="275"/>
      <c r="G253" s="132">
        <v>523780.31</v>
      </c>
      <c r="H253" s="132">
        <v>300927.93</v>
      </c>
    </row>
    <row r="254" spans="4:8" ht="21" customHeight="1" x14ac:dyDescent="0.25">
      <c r="D254" s="164" t="s">
        <v>170</v>
      </c>
      <c r="E254" s="274" t="s">
        <v>177</v>
      </c>
      <c r="F254" s="275"/>
      <c r="G254" s="132">
        <v>1379218.8</v>
      </c>
      <c r="H254" s="132">
        <v>807602.72</v>
      </c>
    </row>
    <row r="255" spans="4:8" ht="24.75" customHeight="1" x14ac:dyDescent="0.25">
      <c r="D255" s="164" t="s">
        <v>171</v>
      </c>
      <c r="E255" s="274" t="s">
        <v>178</v>
      </c>
      <c r="F255" s="275"/>
      <c r="G255" s="132">
        <v>64629.03</v>
      </c>
      <c r="H255" s="132">
        <v>64509.98</v>
      </c>
    </row>
    <row r="256" spans="4:8" ht="35.25" customHeight="1" x14ac:dyDescent="0.25">
      <c r="D256" s="164" t="s">
        <v>172</v>
      </c>
      <c r="E256" s="274" t="s">
        <v>180</v>
      </c>
      <c r="F256" s="275"/>
      <c r="G256" s="132">
        <v>620103.93000000005</v>
      </c>
      <c r="H256" s="132">
        <v>644617.01</v>
      </c>
    </row>
    <row r="257" spans="4:8" ht="36.75" customHeight="1" x14ac:dyDescent="0.25">
      <c r="D257" s="164" t="s">
        <v>164</v>
      </c>
      <c r="E257" s="274" t="s">
        <v>179</v>
      </c>
      <c r="F257" s="275"/>
      <c r="G257" s="132">
        <v>81134.929999999993</v>
      </c>
      <c r="H257" s="132">
        <v>365314.31</v>
      </c>
    </row>
    <row r="258" spans="4:8" ht="30" x14ac:dyDescent="0.25">
      <c r="D258" s="48" t="s">
        <v>182</v>
      </c>
      <c r="E258" s="278"/>
      <c r="F258" s="278"/>
      <c r="G258" s="12">
        <f>SUM(G259:G264)</f>
        <v>6279246.4100000001</v>
      </c>
      <c r="H258" s="12">
        <f>SUM(H259:H264)</f>
        <v>3231535.5</v>
      </c>
    </row>
    <row r="259" spans="4:8" ht="45.75" customHeight="1" x14ac:dyDescent="0.25">
      <c r="D259" s="164" t="s">
        <v>183</v>
      </c>
      <c r="E259" s="274" t="s">
        <v>193</v>
      </c>
      <c r="F259" s="275"/>
      <c r="G259" s="137">
        <v>2217788.8199999998</v>
      </c>
      <c r="H259" s="137">
        <v>1026464.36</v>
      </c>
    </row>
    <row r="260" spans="4:8" ht="23.25" customHeight="1" x14ac:dyDescent="0.25">
      <c r="D260" s="164" t="s">
        <v>184</v>
      </c>
      <c r="E260" s="274" t="s">
        <v>189</v>
      </c>
      <c r="F260" s="275"/>
      <c r="G260" s="137">
        <v>795751.59</v>
      </c>
      <c r="H260" s="137">
        <v>663758.14</v>
      </c>
    </row>
    <row r="261" spans="4:8" ht="36.75" customHeight="1" x14ac:dyDescent="0.25">
      <c r="D261" s="164" t="s">
        <v>185</v>
      </c>
      <c r="E261" s="274" t="s">
        <v>190</v>
      </c>
      <c r="F261" s="275"/>
      <c r="G261" s="137">
        <v>0</v>
      </c>
      <c r="H261" s="132">
        <v>104000</v>
      </c>
    </row>
    <row r="262" spans="4:8" ht="24.75" customHeight="1" x14ac:dyDescent="0.25">
      <c r="D262" s="164" t="s">
        <v>186</v>
      </c>
      <c r="E262" s="274" t="s">
        <v>191</v>
      </c>
      <c r="F262" s="275"/>
      <c r="G262" s="137">
        <v>237670</v>
      </c>
      <c r="H262" s="132">
        <v>281390</v>
      </c>
    </row>
    <row r="263" spans="4:8" ht="60" customHeight="1" x14ac:dyDescent="0.25">
      <c r="D263" s="164" t="s">
        <v>187</v>
      </c>
      <c r="E263" s="274" t="s">
        <v>192</v>
      </c>
      <c r="F263" s="275"/>
      <c r="G263" s="137">
        <v>2044556</v>
      </c>
      <c r="H263" s="132">
        <v>34000</v>
      </c>
    </row>
    <row r="264" spans="4:8" ht="21.75" customHeight="1" x14ac:dyDescent="0.25">
      <c r="D264" s="164" t="s">
        <v>188</v>
      </c>
      <c r="E264" s="274" t="s">
        <v>192</v>
      </c>
      <c r="F264" s="275"/>
      <c r="G264" s="137">
        <v>983480</v>
      </c>
      <c r="H264" s="132">
        <v>1121923</v>
      </c>
    </row>
    <row r="265" spans="4:8" x14ac:dyDescent="0.25">
      <c r="D265" s="48" t="s">
        <v>194</v>
      </c>
      <c r="E265" s="265"/>
      <c r="F265" s="266"/>
      <c r="G265" s="12">
        <f>SUM(G266)</f>
        <v>278019.67</v>
      </c>
      <c r="H265" s="12">
        <f>SUM(H266)</f>
        <v>315183.98</v>
      </c>
    </row>
    <row r="266" spans="4:8" x14ac:dyDescent="0.25">
      <c r="D266" s="164" t="s">
        <v>195</v>
      </c>
      <c r="E266" s="276"/>
      <c r="F266" s="277"/>
      <c r="G266" s="137">
        <v>278019.67</v>
      </c>
      <c r="H266" s="132">
        <v>315183.98</v>
      </c>
    </row>
    <row r="267" spans="4:8" x14ac:dyDescent="0.25">
      <c r="D267" s="173"/>
      <c r="E267" s="174"/>
      <c r="F267" s="174"/>
      <c r="G267" s="175"/>
      <c r="H267" s="176"/>
    </row>
    <row r="268" spans="4:8" x14ac:dyDescent="0.25">
      <c r="E268" s="233"/>
      <c r="F268"/>
      <c r="G268"/>
    </row>
    <row r="269" spans="4:8" x14ac:dyDescent="0.25">
      <c r="D269" s="248" t="s">
        <v>461</v>
      </c>
      <c r="E269" s="282"/>
      <c r="F269" s="282"/>
      <c r="G269" s="282"/>
      <c r="H269" s="249"/>
    </row>
    <row r="270" spans="4:8" x14ac:dyDescent="0.25">
      <c r="D270" s="236" t="s">
        <v>84</v>
      </c>
      <c r="E270" s="283" t="s">
        <v>197</v>
      </c>
      <c r="F270" s="283"/>
      <c r="G270" s="236">
        <v>2017</v>
      </c>
      <c r="H270" s="236">
        <v>2016</v>
      </c>
    </row>
    <row r="271" spans="4:8" ht="30" x14ac:dyDescent="0.25">
      <c r="D271" s="105" t="s">
        <v>142</v>
      </c>
      <c r="E271" s="284" t="s">
        <v>198</v>
      </c>
      <c r="F271" s="284"/>
      <c r="G271" s="137">
        <v>49517634.369999997</v>
      </c>
      <c r="H271" s="137">
        <v>49034304.490000002</v>
      </c>
    </row>
    <row r="272" spans="4:8" ht="21.75" customHeight="1" x14ac:dyDescent="0.25">
      <c r="D272" s="105" t="s">
        <v>147</v>
      </c>
      <c r="E272" s="274" t="s">
        <v>421</v>
      </c>
      <c r="F272" s="275"/>
      <c r="G272" s="137">
        <v>15352742.5</v>
      </c>
      <c r="H272" s="137">
        <v>14120852.529999999</v>
      </c>
    </row>
    <row r="273" spans="4:8" ht="24" customHeight="1" x14ac:dyDescent="0.25">
      <c r="D273" s="106" t="s">
        <v>199</v>
      </c>
      <c r="E273" s="274" t="s">
        <v>426</v>
      </c>
      <c r="F273" s="275"/>
      <c r="G273" s="137">
        <v>28180027.32</v>
      </c>
      <c r="H273" s="137">
        <v>24276922.100000001</v>
      </c>
    </row>
    <row r="274" spans="4:8" x14ac:dyDescent="0.25">
      <c r="D274" s="236" t="s">
        <v>37</v>
      </c>
      <c r="E274" s="248"/>
      <c r="F274" s="249"/>
      <c r="G274" s="135">
        <f>SUM(G271:G273)</f>
        <v>93050404.189999998</v>
      </c>
      <c r="H274" s="135">
        <f>SUM(H271:H273)</f>
        <v>87432079.120000005</v>
      </c>
    </row>
    <row r="275" spans="4:8" x14ac:dyDescent="0.25">
      <c r="D275" s="25" t="s">
        <v>203</v>
      </c>
      <c r="E275" s="25"/>
      <c r="F275" s="25"/>
      <c r="G275" s="27"/>
      <c r="H275" s="27"/>
    </row>
    <row r="276" spans="4:8" x14ac:dyDescent="0.25">
      <c r="D276" s="25"/>
      <c r="E276" s="25"/>
      <c r="F276" s="25"/>
      <c r="G276" s="27"/>
      <c r="H276" s="27"/>
    </row>
    <row r="277" spans="4:8" x14ac:dyDescent="0.25">
      <c r="D277" s="52" t="s">
        <v>204</v>
      </c>
      <c r="E277" s="25"/>
      <c r="F277" s="25"/>
      <c r="G277" s="27"/>
      <c r="H277" s="27"/>
    </row>
    <row r="278" spans="4:8" x14ac:dyDescent="0.25">
      <c r="D278" s="52"/>
      <c r="E278" s="25"/>
      <c r="F278" s="25"/>
      <c r="G278" s="27"/>
      <c r="H278" s="27"/>
    </row>
    <row r="279" spans="4:8" x14ac:dyDescent="0.25">
      <c r="D279" s="256" t="s">
        <v>462</v>
      </c>
      <c r="E279" s="257"/>
      <c r="F279" s="257"/>
      <c r="G279" s="257"/>
      <c r="H279" s="258"/>
    </row>
    <row r="280" spans="4:8" x14ac:dyDescent="0.25">
      <c r="D280" s="234" t="s">
        <v>84</v>
      </c>
      <c r="E280" s="281" t="s">
        <v>197</v>
      </c>
      <c r="F280" s="281"/>
      <c r="G280" s="234">
        <v>2017</v>
      </c>
      <c r="H280" s="234">
        <v>2016</v>
      </c>
    </row>
    <row r="281" spans="4:8" x14ac:dyDescent="0.25">
      <c r="D281" s="232" t="s">
        <v>196</v>
      </c>
      <c r="E281" s="226"/>
      <c r="F281" s="227"/>
      <c r="G281" s="70">
        <f>SUM(G282+G287+G295+G305+G313)</f>
        <v>109770122.53999999</v>
      </c>
      <c r="H281" s="70">
        <f>SUM(H282+H287+H295+H305+H312)</f>
        <v>99090788.260000005</v>
      </c>
    </row>
    <row r="282" spans="4:8" x14ac:dyDescent="0.25">
      <c r="D282" s="47" t="s">
        <v>136</v>
      </c>
      <c r="E282" s="226"/>
      <c r="F282" s="227"/>
      <c r="G282" s="12">
        <f>SUM(G283:G286)</f>
        <v>49517634.370000005</v>
      </c>
      <c r="H282" s="12">
        <f>SUM(H283:H286)</f>
        <v>49034304.490000002</v>
      </c>
    </row>
    <row r="283" spans="4:8" ht="39" customHeight="1" x14ac:dyDescent="0.25">
      <c r="D283" s="111" t="s">
        <v>142</v>
      </c>
      <c r="E283" s="279" t="s">
        <v>143</v>
      </c>
      <c r="F283" s="280"/>
      <c r="G283" s="132">
        <v>35395960</v>
      </c>
      <c r="H283" s="132">
        <v>35409694.460000001</v>
      </c>
    </row>
    <row r="284" spans="4:8" ht="51" customHeight="1" x14ac:dyDescent="0.25">
      <c r="D284" s="111" t="s">
        <v>144</v>
      </c>
      <c r="E284" s="274" t="s">
        <v>159</v>
      </c>
      <c r="F284" s="275"/>
      <c r="G284" s="132">
        <v>5715893.6500000004</v>
      </c>
      <c r="H284" s="132">
        <v>6962824.8300000001</v>
      </c>
    </row>
    <row r="285" spans="4:8" ht="36" customHeight="1" x14ac:dyDescent="0.25">
      <c r="D285" s="112" t="s">
        <v>141</v>
      </c>
      <c r="E285" s="274" t="s">
        <v>160</v>
      </c>
      <c r="F285" s="275"/>
      <c r="G285" s="132">
        <v>1785082.06</v>
      </c>
      <c r="H285" s="132">
        <v>1961967.71</v>
      </c>
    </row>
    <row r="286" spans="4:8" ht="49.5" customHeight="1" x14ac:dyDescent="0.25">
      <c r="D286" s="111" t="s">
        <v>145</v>
      </c>
      <c r="E286" s="279" t="s">
        <v>146</v>
      </c>
      <c r="F286" s="280"/>
      <c r="G286" s="132">
        <v>6620698.6600000001</v>
      </c>
      <c r="H286" s="132">
        <v>4699817.49</v>
      </c>
    </row>
    <row r="287" spans="4:8" x14ac:dyDescent="0.25">
      <c r="D287" s="48" t="s">
        <v>147</v>
      </c>
      <c r="E287" s="265"/>
      <c r="F287" s="266"/>
      <c r="G287" s="49">
        <f>SUM(G288:G294)</f>
        <v>15352742.5</v>
      </c>
      <c r="H287" s="49">
        <f>SUM(H288:H294)</f>
        <v>14120852.529999999</v>
      </c>
    </row>
    <row r="288" spans="4:8" ht="75.75" customHeight="1" x14ac:dyDescent="0.25">
      <c r="D288" s="164" t="s">
        <v>154</v>
      </c>
      <c r="E288" s="274" t="s">
        <v>161</v>
      </c>
      <c r="F288" s="275"/>
      <c r="G288" s="137">
        <v>485868.11</v>
      </c>
      <c r="H288" s="137">
        <v>505936.17</v>
      </c>
    </row>
    <row r="289" spans="4:8" ht="60.75" customHeight="1" x14ac:dyDescent="0.25">
      <c r="D289" s="164" t="s">
        <v>148</v>
      </c>
      <c r="E289" s="274" t="s">
        <v>162</v>
      </c>
      <c r="F289" s="275"/>
      <c r="G289" s="137">
        <v>204445.55</v>
      </c>
      <c r="H289" s="137">
        <v>332919.78000000003</v>
      </c>
    </row>
    <row r="290" spans="4:8" ht="59.25" customHeight="1" x14ac:dyDescent="0.25">
      <c r="D290" s="164" t="s">
        <v>149</v>
      </c>
      <c r="E290" s="274" t="s">
        <v>155</v>
      </c>
      <c r="F290" s="275"/>
      <c r="G290" s="137">
        <v>3329401.17</v>
      </c>
      <c r="H290" s="137">
        <v>3788450.1</v>
      </c>
    </row>
    <row r="291" spans="4:8" ht="58.5" customHeight="1" x14ac:dyDescent="0.25">
      <c r="D291" s="164" t="s">
        <v>150</v>
      </c>
      <c r="E291" s="274" t="s">
        <v>163</v>
      </c>
      <c r="F291" s="275"/>
      <c r="G291" s="137">
        <v>81532.14</v>
      </c>
      <c r="H291" s="137">
        <v>41498.19</v>
      </c>
    </row>
    <row r="292" spans="4:8" ht="45.75" customHeight="1" x14ac:dyDescent="0.25">
      <c r="D292" s="164" t="s">
        <v>151</v>
      </c>
      <c r="E292" s="274" t="s">
        <v>156</v>
      </c>
      <c r="F292" s="275"/>
      <c r="G292" s="137">
        <v>10214955.43</v>
      </c>
      <c r="H292" s="137">
        <v>7393745.96</v>
      </c>
    </row>
    <row r="293" spans="4:8" ht="30" x14ac:dyDescent="0.25">
      <c r="D293" s="164" t="s">
        <v>152</v>
      </c>
      <c r="E293" s="274" t="s">
        <v>158</v>
      </c>
      <c r="F293" s="275"/>
      <c r="G293" s="137">
        <v>19482.259999999998</v>
      </c>
      <c r="H293" s="137">
        <v>434980.5</v>
      </c>
    </row>
    <row r="294" spans="4:8" ht="30" x14ac:dyDescent="0.25">
      <c r="D294" s="164" t="s">
        <v>153</v>
      </c>
      <c r="E294" s="279" t="s">
        <v>157</v>
      </c>
      <c r="F294" s="280"/>
      <c r="G294" s="137">
        <v>1017057.84</v>
      </c>
      <c r="H294" s="166">
        <v>1623321.83</v>
      </c>
    </row>
    <row r="295" spans="4:8" x14ac:dyDescent="0.25">
      <c r="D295" s="48" t="s">
        <v>164</v>
      </c>
      <c r="E295" s="265"/>
      <c r="F295" s="266"/>
      <c r="G295" s="49">
        <f>SUM(G296:G304)</f>
        <v>28180027.32</v>
      </c>
      <c r="H295" s="12">
        <f>SUM(H296:H304)</f>
        <v>24276922.100000001</v>
      </c>
    </row>
    <row r="296" spans="4:8" ht="50.25" customHeight="1" x14ac:dyDescent="0.25">
      <c r="D296" s="164" t="s">
        <v>165</v>
      </c>
      <c r="E296" s="274" t="s">
        <v>181</v>
      </c>
      <c r="F296" s="275"/>
      <c r="G296" s="132">
        <v>14657407.619999999</v>
      </c>
      <c r="H296" s="132">
        <v>13326545.949999999</v>
      </c>
    </row>
    <row r="297" spans="4:8" ht="81.75" customHeight="1" x14ac:dyDescent="0.25">
      <c r="D297" s="164" t="s">
        <v>166</v>
      </c>
      <c r="E297" s="274" t="s">
        <v>173</v>
      </c>
      <c r="F297" s="275"/>
      <c r="G297" s="132">
        <v>1104106.24</v>
      </c>
      <c r="H297" s="132">
        <v>886025.87</v>
      </c>
    </row>
    <row r="298" spans="4:8" ht="77.25" customHeight="1" x14ac:dyDescent="0.25">
      <c r="D298" s="164" t="s">
        <v>167</v>
      </c>
      <c r="E298" s="274" t="s">
        <v>174</v>
      </c>
      <c r="F298" s="275"/>
      <c r="G298" s="132">
        <v>1886554.9</v>
      </c>
      <c r="H298" s="132">
        <v>1548692.78</v>
      </c>
    </row>
    <row r="299" spans="4:8" ht="86.25" customHeight="1" x14ac:dyDescent="0.25">
      <c r="D299" s="164" t="s">
        <v>168</v>
      </c>
      <c r="E299" s="274" t="s">
        <v>175</v>
      </c>
      <c r="F299" s="275"/>
      <c r="G299" s="132">
        <v>835392.11</v>
      </c>
      <c r="H299" s="132">
        <v>331039.71000000002</v>
      </c>
    </row>
    <row r="300" spans="4:8" ht="72" customHeight="1" x14ac:dyDescent="0.25">
      <c r="D300" s="164" t="s">
        <v>169</v>
      </c>
      <c r="E300" s="274" t="s">
        <v>176</v>
      </c>
      <c r="F300" s="275"/>
      <c r="G300" s="132">
        <v>2028262.62</v>
      </c>
      <c r="H300" s="132">
        <v>1107571.43</v>
      </c>
    </row>
    <row r="301" spans="4:8" ht="52.5" customHeight="1" x14ac:dyDescent="0.25">
      <c r="D301" s="164" t="s">
        <v>170</v>
      </c>
      <c r="E301" s="274" t="s">
        <v>177</v>
      </c>
      <c r="F301" s="275"/>
      <c r="G301" s="132">
        <v>3580581.28</v>
      </c>
      <c r="H301" s="132">
        <v>3100175.76</v>
      </c>
    </row>
    <row r="302" spans="4:8" ht="46.5" customHeight="1" x14ac:dyDescent="0.25">
      <c r="D302" s="164" t="s">
        <v>171</v>
      </c>
      <c r="E302" s="274" t="s">
        <v>178</v>
      </c>
      <c r="F302" s="275"/>
      <c r="G302" s="132">
        <v>208547.55</v>
      </c>
      <c r="H302" s="132">
        <v>250844.12</v>
      </c>
    </row>
    <row r="303" spans="4:8" ht="46.5" customHeight="1" x14ac:dyDescent="0.25">
      <c r="D303" s="164" t="s">
        <v>172</v>
      </c>
      <c r="E303" s="274" t="s">
        <v>180</v>
      </c>
      <c r="F303" s="275"/>
      <c r="G303" s="132">
        <v>1611962.67</v>
      </c>
      <c r="H303" s="132">
        <v>1779078.12</v>
      </c>
    </row>
    <row r="304" spans="4:8" ht="24.75" customHeight="1" x14ac:dyDescent="0.25">
      <c r="D304" s="164" t="s">
        <v>164</v>
      </c>
      <c r="E304" s="274" t="s">
        <v>179</v>
      </c>
      <c r="F304" s="275"/>
      <c r="G304" s="132">
        <v>2267212.33</v>
      </c>
      <c r="H304" s="132">
        <v>1946948.36</v>
      </c>
    </row>
    <row r="305" spans="4:8" ht="29.25" customHeight="1" x14ac:dyDescent="0.25">
      <c r="D305" s="48" t="s">
        <v>182</v>
      </c>
      <c r="E305" s="278"/>
      <c r="F305" s="278"/>
      <c r="G305" s="12">
        <f>SUM(G306:G311)</f>
        <v>15643425.390000001</v>
      </c>
      <c r="H305" s="12">
        <f>SUM(H306:H311)</f>
        <v>10609366.42</v>
      </c>
    </row>
    <row r="306" spans="4:8" ht="21.75" customHeight="1" x14ac:dyDescent="0.25">
      <c r="D306" s="164" t="s">
        <v>183</v>
      </c>
      <c r="E306" s="274" t="s">
        <v>193</v>
      </c>
      <c r="F306" s="275"/>
      <c r="G306" s="137">
        <v>4555990.67</v>
      </c>
      <c r="H306" s="137">
        <v>2831003.07</v>
      </c>
    </row>
    <row r="307" spans="4:8" ht="61.5" customHeight="1" x14ac:dyDescent="0.25">
      <c r="D307" s="164" t="s">
        <v>184</v>
      </c>
      <c r="E307" s="274" t="s">
        <v>189</v>
      </c>
      <c r="F307" s="275"/>
      <c r="G307" s="137">
        <v>3292307.72</v>
      </c>
      <c r="H307" s="137">
        <v>2855866.35</v>
      </c>
    </row>
    <row r="308" spans="4:8" ht="77.25" customHeight="1" x14ac:dyDescent="0.25">
      <c r="D308" s="164" t="s">
        <v>185</v>
      </c>
      <c r="E308" s="274" t="s">
        <v>190</v>
      </c>
      <c r="F308" s="275"/>
      <c r="G308" s="137">
        <v>0</v>
      </c>
      <c r="H308" s="132">
        <v>312000</v>
      </c>
    </row>
    <row r="309" spans="4:8" ht="73.5" customHeight="1" x14ac:dyDescent="0.25">
      <c r="D309" s="164" t="s">
        <v>463</v>
      </c>
      <c r="E309" s="274" t="s">
        <v>191</v>
      </c>
      <c r="F309" s="275"/>
      <c r="G309" s="137">
        <v>690766</v>
      </c>
      <c r="H309" s="132">
        <v>599658</v>
      </c>
    </row>
    <row r="310" spans="4:8" ht="57.75" customHeight="1" x14ac:dyDescent="0.25">
      <c r="D310" s="164" t="s">
        <v>187</v>
      </c>
      <c r="E310" s="274" t="s">
        <v>192</v>
      </c>
      <c r="F310" s="275"/>
      <c r="G310" s="137">
        <v>5570881</v>
      </c>
      <c r="H310" s="132">
        <v>160000</v>
      </c>
    </row>
    <row r="311" spans="4:8" ht="63" customHeight="1" x14ac:dyDescent="0.25">
      <c r="D311" s="164" t="s">
        <v>188</v>
      </c>
      <c r="E311" s="274" t="s">
        <v>192</v>
      </c>
      <c r="F311" s="275"/>
      <c r="G311" s="137">
        <v>1533480</v>
      </c>
      <c r="H311" s="132">
        <v>3850839</v>
      </c>
    </row>
    <row r="312" spans="4:8" x14ac:dyDescent="0.25">
      <c r="D312" s="48" t="s">
        <v>194</v>
      </c>
      <c r="E312" s="265"/>
      <c r="F312" s="266"/>
      <c r="G312" s="12">
        <f>SUM(G313)</f>
        <v>1076292.96</v>
      </c>
      <c r="H312" s="12">
        <f>SUM(H313)</f>
        <v>1049342.72</v>
      </c>
    </row>
    <row r="313" spans="4:8" x14ac:dyDescent="0.25">
      <c r="D313" s="164" t="s">
        <v>195</v>
      </c>
      <c r="E313" s="276"/>
      <c r="F313" s="277"/>
      <c r="G313" s="137">
        <v>1076292.96</v>
      </c>
      <c r="H313" s="132">
        <v>1049342.72</v>
      </c>
    </row>
    <row r="314" spans="4:8" x14ac:dyDescent="0.25">
      <c r="D314" s="173"/>
      <c r="E314" s="174"/>
      <c r="F314" s="174"/>
      <c r="G314" s="175"/>
      <c r="H314" s="176"/>
    </row>
    <row r="315" spans="4:8" x14ac:dyDescent="0.25">
      <c r="E315" s="233"/>
      <c r="F315"/>
      <c r="G315"/>
    </row>
    <row r="316" spans="4:8" x14ac:dyDescent="0.25">
      <c r="D316" s="295" t="s">
        <v>205</v>
      </c>
      <c r="E316" s="295"/>
      <c r="F316" s="295"/>
      <c r="G316" s="295"/>
      <c r="H316" s="295"/>
    </row>
    <row r="317" spans="4:8" x14ac:dyDescent="0.25">
      <c r="D317" s="231"/>
      <c r="E317" s="161"/>
      <c r="F317" s="231"/>
      <c r="G317" s="231"/>
      <c r="H317" s="231"/>
    </row>
    <row r="318" spans="4:8" x14ac:dyDescent="0.25">
      <c r="D318" s="294" t="s">
        <v>208</v>
      </c>
      <c r="E318" s="294"/>
      <c r="F318" s="294"/>
      <c r="G318" s="294"/>
      <c r="H318" s="294"/>
    </row>
    <row r="319" spans="4:8" x14ac:dyDescent="0.25">
      <c r="D319" s="293" t="s">
        <v>209</v>
      </c>
      <c r="E319" s="294"/>
      <c r="F319" s="294"/>
      <c r="G319" s="294"/>
      <c r="H319" s="294"/>
    </row>
    <row r="320" spans="4:8" x14ac:dyDescent="0.25">
      <c r="D320" s="229"/>
      <c r="E320" s="162"/>
      <c r="F320" s="230"/>
      <c r="G320" s="230"/>
      <c r="H320" s="230"/>
    </row>
    <row r="321" spans="4:8" x14ac:dyDescent="0.25">
      <c r="D321" s="265" t="s">
        <v>464</v>
      </c>
      <c r="E321" s="291"/>
      <c r="F321" s="291"/>
      <c r="G321" s="291"/>
      <c r="H321" s="266"/>
    </row>
    <row r="322" spans="4:8" x14ac:dyDescent="0.25">
      <c r="D322" s="234" t="s">
        <v>84</v>
      </c>
      <c r="E322" s="234"/>
      <c r="F322" s="23"/>
      <c r="G322" s="234">
        <v>2017</v>
      </c>
      <c r="H322" s="234">
        <v>2016</v>
      </c>
    </row>
    <row r="323" spans="4:8" x14ac:dyDescent="0.25">
      <c r="D323" s="1" t="s">
        <v>206</v>
      </c>
      <c r="E323" s="172"/>
      <c r="F323" s="1"/>
      <c r="G323" s="8">
        <v>30854996.16</v>
      </c>
      <c r="H323" s="8">
        <v>25748764.52</v>
      </c>
    </row>
    <row r="324" spans="4:8" x14ac:dyDescent="0.25">
      <c r="D324" s="1" t="s">
        <v>210</v>
      </c>
      <c r="E324" s="172"/>
      <c r="F324" s="1"/>
      <c r="G324" s="8">
        <v>68305045.019999996</v>
      </c>
      <c r="H324" s="8">
        <v>31917101.739999998</v>
      </c>
    </row>
    <row r="325" spans="4:8" x14ac:dyDescent="0.25">
      <c r="D325" s="23" t="s">
        <v>207</v>
      </c>
      <c r="E325" s="234"/>
      <c r="F325" s="23"/>
      <c r="G325" s="37">
        <f>SUM(G323-G324)</f>
        <v>-37450048.859999999</v>
      </c>
      <c r="H325" s="37">
        <f>H323-H324</f>
        <v>-6168337.2199999988</v>
      </c>
    </row>
    <row r="326" spans="4:8" x14ac:dyDescent="0.25">
      <c r="D326" s="155"/>
      <c r="E326" s="153"/>
      <c r="F326" s="155"/>
      <c r="G326" s="178"/>
      <c r="H326" s="178"/>
    </row>
    <row r="327" spans="4:8" x14ac:dyDescent="0.25">
      <c r="E327" s="233"/>
      <c r="F327"/>
      <c r="G327"/>
    </row>
    <row r="328" spans="4:8" x14ac:dyDescent="0.25">
      <c r="D328" s="265" t="s">
        <v>465</v>
      </c>
      <c r="E328" s="291"/>
      <c r="F328" s="291"/>
      <c r="G328" s="291"/>
      <c r="H328" s="266"/>
    </row>
    <row r="329" spans="4:8" x14ac:dyDescent="0.25">
      <c r="D329" s="234" t="s">
        <v>84</v>
      </c>
      <c r="E329" s="234"/>
      <c r="F329" s="23"/>
      <c r="G329" s="234">
        <v>2017</v>
      </c>
      <c r="H329" s="234">
        <v>2016</v>
      </c>
    </row>
    <row r="330" spans="4:8" x14ac:dyDescent="0.25">
      <c r="D330" s="1" t="s">
        <v>206</v>
      </c>
      <c r="E330" s="172"/>
      <c r="F330" s="1"/>
      <c r="G330" s="8">
        <v>127136922.04000001</v>
      </c>
      <c r="H330" s="8">
        <v>123605463.62</v>
      </c>
    </row>
    <row r="331" spans="4:8" x14ac:dyDescent="0.25">
      <c r="D331" s="1" t="s">
        <v>210</v>
      </c>
      <c r="E331" s="172"/>
      <c r="F331" s="1"/>
      <c r="G331" s="8">
        <v>143916287.41999999</v>
      </c>
      <c r="H331" s="8">
        <v>102000384.45999999</v>
      </c>
    </row>
    <row r="332" spans="4:8" x14ac:dyDescent="0.25">
      <c r="D332" s="23" t="s">
        <v>207</v>
      </c>
      <c r="E332" s="234"/>
      <c r="F332" s="23"/>
      <c r="G332" s="37">
        <f>SUM(G330-G331)</f>
        <v>-16779365.37999998</v>
      </c>
      <c r="H332" s="37">
        <f>H330-H331</f>
        <v>21605079.160000011</v>
      </c>
    </row>
    <row r="333" spans="4:8" x14ac:dyDescent="0.25">
      <c r="D333" s="155"/>
      <c r="E333" s="153"/>
      <c r="F333" s="155"/>
      <c r="G333" s="178"/>
      <c r="H333" s="178"/>
    </row>
    <row r="334" spans="4:8" ht="15.75" x14ac:dyDescent="0.25">
      <c r="D334" s="292"/>
      <c r="E334" s="292"/>
      <c r="F334" s="292"/>
      <c r="G334" s="292"/>
      <c r="H334" s="292"/>
    </row>
    <row r="335" spans="4:8" ht="15.75" x14ac:dyDescent="0.25">
      <c r="D335" s="292" t="s">
        <v>334</v>
      </c>
      <c r="E335" s="292"/>
      <c r="F335" s="292"/>
      <c r="G335" s="292"/>
      <c r="H335" s="292"/>
    </row>
    <row r="336" spans="4:8" ht="15.75" x14ac:dyDescent="0.25">
      <c r="D336" s="290" t="s">
        <v>335</v>
      </c>
      <c r="E336" s="290"/>
      <c r="F336" s="290"/>
      <c r="G336" s="290"/>
      <c r="H336" s="290"/>
    </row>
    <row r="337" spans="4:8" x14ac:dyDescent="0.25">
      <c r="E337" s="233"/>
      <c r="F337"/>
      <c r="G337"/>
    </row>
    <row r="338" spans="4:8" x14ac:dyDescent="0.25">
      <c r="E338"/>
      <c r="F338"/>
      <c r="G338"/>
    </row>
    <row r="339" spans="4:8" x14ac:dyDescent="0.25">
      <c r="E339" s="115"/>
      <c r="F339"/>
      <c r="G339"/>
    </row>
    <row r="340" spans="4:8" x14ac:dyDescent="0.25">
      <c r="E340" s="115"/>
      <c r="H340" s="78"/>
    </row>
    <row r="341" spans="4:8" x14ac:dyDescent="0.25">
      <c r="D341" s="269" t="s">
        <v>453</v>
      </c>
      <c r="E341" s="269"/>
      <c r="H341" s="78"/>
    </row>
    <row r="342" spans="4:8" x14ac:dyDescent="0.25">
      <c r="E342" s="115"/>
      <c r="H342" s="222" t="s">
        <v>454</v>
      </c>
    </row>
    <row r="343" spans="4:8" x14ac:dyDescent="0.25">
      <c r="E343" s="115"/>
    </row>
    <row r="344" spans="4:8" x14ac:dyDescent="0.25">
      <c r="E344" s="115"/>
    </row>
    <row r="345" spans="4:8" x14ac:dyDescent="0.25">
      <c r="D345" s="269" t="s">
        <v>455</v>
      </c>
      <c r="E345" s="269"/>
    </row>
    <row r="346" spans="4:8" x14ac:dyDescent="0.25">
      <c r="E346" s="115"/>
      <c r="H346" s="222" t="s">
        <v>456</v>
      </c>
    </row>
    <row r="347" spans="4:8" x14ac:dyDescent="0.25">
      <c r="E347" s="115"/>
      <c r="F347"/>
      <c r="G347"/>
    </row>
    <row r="348" spans="4:8" x14ac:dyDescent="0.25">
      <c r="E348" s="128"/>
      <c r="F348" s="59"/>
      <c r="G348" s="59"/>
    </row>
    <row r="349" spans="4:8" x14ac:dyDescent="0.25">
      <c r="D349" s="269" t="s">
        <v>455</v>
      </c>
      <c r="E349" s="269"/>
      <c r="F349" s="55"/>
      <c r="G349" s="55"/>
    </row>
    <row r="350" spans="4:8" x14ac:dyDescent="0.25">
      <c r="E350" s="233"/>
      <c r="F350"/>
      <c r="G350"/>
    </row>
    <row r="353" spans="4:9" x14ac:dyDescent="0.25">
      <c r="D353" s="240" t="s">
        <v>214</v>
      </c>
      <c r="E353" s="240"/>
      <c r="F353" s="240"/>
      <c r="G353" s="240"/>
      <c r="H353" s="240"/>
      <c r="I353" s="55"/>
    </row>
    <row r="354" spans="4:9" x14ac:dyDescent="0.25">
      <c r="D354" s="286" t="s">
        <v>467</v>
      </c>
      <c r="E354" s="286"/>
      <c r="F354" s="286"/>
      <c r="G354" s="286"/>
      <c r="H354" s="286"/>
      <c r="I354" s="55"/>
    </row>
    <row r="355" spans="4:9" x14ac:dyDescent="0.25">
      <c r="D355" s="233"/>
      <c r="E355" s="233"/>
      <c r="F355" s="233"/>
      <c r="G355" s="233"/>
      <c r="H355" s="233"/>
      <c r="I355" s="55"/>
    </row>
    <row r="356" spans="4:9" x14ac:dyDescent="0.25">
      <c r="E356" s="13" t="s">
        <v>215</v>
      </c>
      <c r="F356" s="13"/>
      <c r="G356" s="13"/>
    </row>
    <row r="357" spans="4:9" x14ac:dyDescent="0.25">
      <c r="E357"/>
      <c r="F357"/>
      <c r="G357"/>
    </row>
    <row r="358" spans="4:9" x14ac:dyDescent="0.25">
      <c r="E358" t="s">
        <v>273</v>
      </c>
      <c r="F358"/>
      <c r="G358"/>
    </row>
    <row r="359" spans="4:9" x14ac:dyDescent="0.25">
      <c r="E359" t="s">
        <v>274</v>
      </c>
      <c r="F359"/>
      <c r="G359"/>
    </row>
    <row r="360" spans="4:9" x14ac:dyDescent="0.25">
      <c r="E360"/>
      <c r="F360"/>
      <c r="G360"/>
    </row>
    <row r="361" spans="4:9" x14ac:dyDescent="0.25">
      <c r="E361" s="19" t="s">
        <v>260</v>
      </c>
      <c r="F361" s="19"/>
      <c r="G361" s="19"/>
    </row>
    <row r="362" spans="4:9" x14ac:dyDescent="0.25">
      <c r="E362"/>
      <c r="F362"/>
      <c r="G362"/>
    </row>
    <row r="363" spans="4:9" ht="15.75" x14ac:dyDescent="0.25">
      <c r="E363" s="91" t="s">
        <v>13</v>
      </c>
      <c r="F363" s="91" t="s">
        <v>258</v>
      </c>
      <c r="G363" s="91" t="s">
        <v>256</v>
      </c>
      <c r="H363" s="91" t="s">
        <v>257</v>
      </c>
    </row>
    <row r="364" spans="4:9" ht="30" x14ac:dyDescent="0.25">
      <c r="E364" s="114" t="s">
        <v>261</v>
      </c>
      <c r="F364" s="179" t="s">
        <v>259</v>
      </c>
      <c r="G364" s="180">
        <v>7978207.4000000004</v>
      </c>
      <c r="H364" s="180">
        <v>7978207.4000000004</v>
      </c>
    </row>
    <row r="365" spans="4:9" x14ac:dyDescent="0.25">
      <c r="E365" s="234" t="s">
        <v>66</v>
      </c>
      <c r="F365" s="234" t="s">
        <v>259</v>
      </c>
      <c r="G365" s="37">
        <f>SUM(G364)</f>
        <v>7978207.4000000004</v>
      </c>
      <c r="H365" s="37">
        <f>SUM(H364)</f>
        <v>7978207.4000000004</v>
      </c>
    </row>
    <row r="366" spans="4:9" x14ac:dyDescent="0.25">
      <c r="E366" s="25"/>
      <c r="F366" s="25"/>
      <c r="G366" s="73"/>
      <c r="H366" s="73"/>
    </row>
    <row r="367" spans="4:9" x14ac:dyDescent="0.25">
      <c r="E367" s="59"/>
      <c r="F367" s="60"/>
      <c r="G367" s="59"/>
      <c r="H367" s="59"/>
    </row>
    <row r="368" spans="4:9" x14ac:dyDescent="0.25">
      <c r="E368" s="13" t="s">
        <v>216</v>
      </c>
      <c r="F368" s="62"/>
      <c r="G368" s="62"/>
      <c r="H368" s="62"/>
    </row>
    <row r="369" spans="4:9" x14ac:dyDescent="0.25">
      <c r="E369" s="13"/>
      <c r="F369" s="62"/>
      <c r="G369" s="62"/>
      <c r="H369" s="62"/>
    </row>
    <row r="370" spans="4:9" x14ac:dyDescent="0.25">
      <c r="E370" s="13" t="s">
        <v>218</v>
      </c>
      <c r="F370"/>
      <c r="G370"/>
    </row>
    <row r="371" spans="4:9" x14ac:dyDescent="0.25">
      <c r="E371" s="59"/>
      <c r="F371"/>
      <c r="G371"/>
    </row>
    <row r="372" spans="4:9" x14ac:dyDescent="0.25">
      <c r="E372" s="60" t="s">
        <v>271</v>
      </c>
      <c r="F372"/>
      <c r="G372"/>
    </row>
    <row r="373" spans="4:9" x14ac:dyDescent="0.25">
      <c r="E373" s="60"/>
      <c r="F373"/>
      <c r="G373"/>
    </row>
    <row r="374" spans="4:9" x14ac:dyDescent="0.25">
      <c r="D374" s="130"/>
      <c r="E374" s="248" t="s">
        <v>13</v>
      </c>
      <c r="F374" s="249"/>
      <c r="G374" s="236">
        <v>2017</v>
      </c>
      <c r="H374" s="236">
        <v>2016</v>
      </c>
      <c r="I374" s="130"/>
    </row>
    <row r="375" spans="4:9" x14ac:dyDescent="0.25">
      <c r="D375" s="130"/>
      <c r="E375" s="298" t="s">
        <v>376</v>
      </c>
      <c r="F375" s="299"/>
      <c r="G375" s="237">
        <v>-16779365.379999999</v>
      </c>
      <c r="H375" s="237">
        <v>21605079.16</v>
      </c>
      <c r="I375" s="130"/>
    </row>
    <row r="376" spans="4:9" x14ac:dyDescent="0.25">
      <c r="D376" s="130"/>
      <c r="E376" s="296" t="s">
        <v>332</v>
      </c>
      <c r="F376" s="297"/>
      <c r="G376" s="132">
        <v>38213641.189999998</v>
      </c>
      <c r="H376" s="132">
        <v>16608562.029999999</v>
      </c>
      <c r="I376" s="130"/>
    </row>
    <row r="377" spans="4:9" x14ac:dyDescent="0.25">
      <c r="D377" s="130"/>
      <c r="E377" s="250" t="s">
        <v>377</v>
      </c>
      <c r="F377" s="251"/>
      <c r="G377" s="132">
        <v>0</v>
      </c>
      <c r="H377" s="132">
        <v>0</v>
      </c>
      <c r="I377" s="130"/>
    </row>
    <row r="378" spans="4:9" x14ac:dyDescent="0.25">
      <c r="D378" s="130"/>
      <c r="E378" s="238" t="s">
        <v>394</v>
      </c>
      <c r="F378" s="228"/>
      <c r="G378" s="132">
        <f>SUM(G379:G380)</f>
        <v>-11955262.960000001</v>
      </c>
      <c r="H378" s="132">
        <f>SUM(H379:H380)</f>
        <v>-8301894.3100000005</v>
      </c>
      <c r="I378" s="163"/>
    </row>
    <row r="379" spans="4:9" x14ac:dyDescent="0.25">
      <c r="D379" s="130"/>
      <c r="E379" s="296" t="s">
        <v>393</v>
      </c>
      <c r="F379" s="297"/>
      <c r="G379" s="132">
        <v>-6513391.5099999998</v>
      </c>
      <c r="H379" s="132">
        <v>-2538589.39</v>
      </c>
      <c r="I379" s="130"/>
    </row>
    <row r="380" spans="4:9" x14ac:dyDescent="0.25">
      <c r="D380" s="130"/>
      <c r="E380" s="296" t="s">
        <v>333</v>
      </c>
      <c r="F380" s="297"/>
      <c r="G380" s="132">
        <v>-5441871.4500000002</v>
      </c>
      <c r="H380" s="132">
        <v>-5763304.9199999999</v>
      </c>
      <c r="I380" s="130"/>
    </row>
    <row r="381" spans="4:9" x14ac:dyDescent="0.25">
      <c r="E381" s="74"/>
      <c r="F381" s="74"/>
      <c r="G381" s="64"/>
      <c r="H381" s="64"/>
    </row>
    <row r="382" spans="4:9" x14ac:dyDescent="0.25">
      <c r="E382" s="89" t="s">
        <v>270</v>
      </c>
      <c r="F382" s="35"/>
      <c r="G382" s="35"/>
      <c r="H382" s="35"/>
    </row>
    <row r="383" spans="4:9" x14ac:dyDescent="0.25">
      <c r="E383" s="89" t="s">
        <v>272</v>
      </c>
      <c r="F383" s="35"/>
      <c r="G383" s="35"/>
      <c r="H383" s="35"/>
    </row>
    <row r="384" spans="4:9" x14ac:dyDescent="0.25">
      <c r="E384"/>
      <c r="F384"/>
      <c r="G384"/>
    </row>
    <row r="385" spans="5:9" ht="15.75" x14ac:dyDescent="0.25">
      <c r="E385" s="91" t="s">
        <v>13</v>
      </c>
      <c r="F385" s="91" t="s">
        <v>217</v>
      </c>
      <c r="G385" s="91">
        <v>2017</v>
      </c>
      <c r="H385" s="91">
        <v>2016</v>
      </c>
    </row>
    <row r="386" spans="5:9" x14ac:dyDescent="0.25">
      <c r="E386" s="232" t="s">
        <v>262</v>
      </c>
      <c r="F386" s="61"/>
      <c r="G386" s="12">
        <f>SUM(G387:G388)</f>
        <v>30854996.16</v>
      </c>
      <c r="H386" s="12">
        <f>SUM(H387:H388)</f>
        <v>25748764.52</v>
      </c>
    </row>
    <row r="387" spans="5:9" x14ac:dyDescent="0.25">
      <c r="E387" s="1"/>
      <c r="F387" s="1" t="s">
        <v>263</v>
      </c>
      <c r="G387" s="8">
        <v>7287143.96</v>
      </c>
      <c r="H387" s="8">
        <v>6721557.9100000001</v>
      </c>
    </row>
    <row r="388" spans="5:9" ht="60" x14ac:dyDescent="0.25">
      <c r="E388" s="45"/>
      <c r="F388" s="45" t="s">
        <v>264</v>
      </c>
      <c r="G388" s="8">
        <v>23567852.199999999</v>
      </c>
      <c r="H388" s="8">
        <v>19027206.609999999</v>
      </c>
    </row>
    <row r="389" spans="5:9" x14ac:dyDescent="0.25">
      <c r="E389" s="232" t="s">
        <v>265</v>
      </c>
      <c r="F389" s="47"/>
      <c r="G389" s="12">
        <f>SUM(G390:G394)</f>
        <v>68305045.019999996</v>
      </c>
      <c r="H389" s="12">
        <f>SUM(H390:H394)</f>
        <v>31917101.739999998</v>
      </c>
    </row>
    <row r="390" spans="5:9" ht="45" x14ac:dyDescent="0.25">
      <c r="E390" s="46"/>
      <c r="F390" s="46" t="s">
        <v>266</v>
      </c>
      <c r="G390" s="8">
        <v>28350614.059999999</v>
      </c>
      <c r="H390" s="8">
        <v>25460786.059999999</v>
      </c>
    </row>
    <row r="391" spans="5:9" ht="60" x14ac:dyDescent="0.25">
      <c r="E391" s="46"/>
      <c r="F391" s="46" t="s">
        <v>267</v>
      </c>
      <c r="G391" s="8">
        <v>6279246.4100000001</v>
      </c>
      <c r="H391" s="8">
        <v>3231535.5</v>
      </c>
    </row>
    <row r="392" spans="5:9" ht="90" x14ac:dyDescent="0.25">
      <c r="E392" s="46"/>
      <c r="F392" s="46" t="s">
        <v>269</v>
      </c>
      <c r="G392" s="8">
        <v>278019.67</v>
      </c>
      <c r="H392" s="8">
        <v>315183.98</v>
      </c>
    </row>
    <row r="393" spans="5:9" ht="30" x14ac:dyDescent="0.25">
      <c r="E393" s="46"/>
      <c r="F393" s="46" t="s">
        <v>327</v>
      </c>
      <c r="G393" s="8">
        <v>31579812.859999999</v>
      </c>
      <c r="H393" s="8">
        <v>1909653.16</v>
      </c>
    </row>
    <row r="394" spans="5:9" ht="75" x14ac:dyDescent="0.25">
      <c r="E394" s="46"/>
      <c r="F394" s="46" t="s">
        <v>468</v>
      </c>
      <c r="G394" s="8">
        <v>1817352.02</v>
      </c>
      <c r="H394" s="8">
        <v>999943.04</v>
      </c>
    </row>
    <row r="395" spans="5:9" x14ac:dyDescent="0.25">
      <c r="E395" s="234" t="s">
        <v>268</v>
      </c>
      <c r="F395" s="23"/>
      <c r="G395" s="24">
        <f>SUM(G386-G389)</f>
        <v>-37450048.859999999</v>
      </c>
      <c r="H395" s="24">
        <f>SUM(H386-H389)</f>
        <v>-6168337.2199999988</v>
      </c>
    </row>
    <row r="396" spans="5:9" x14ac:dyDescent="0.25">
      <c r="E396"/>
      <c r="F396"/>
      <c r="G396"/>
    </row>
    <row r="397" spans="5:9" x14ac:dyDescent="0.25">
      <c r="E397"/>
      <c r="F397"/>
      <c r="G397"/>
    </row>
    <row r="398" spans="5:9" ht="15.75" x14ac:dyDescent="0.25">
      <c r="E398" s="292" t="s">
        <v>334</v>
      </c>
      <c r="F398" s="292"/>
      <c r="G398" s="292"/>
      <c r="H398" s="292"/>
      <c r="I398" s="292"/>
    </row>
    <row r="399" spans="5:9" ht="15.75" x14ac:dyDescent="0.25">
      <c r="E399" s="290" t="s">
        <v>335</v>
      </c>
      <c r="F399" s="290"/>
      <c r="G399" s="290"/>
      <c r="H399" s="290"/>
      <c r="I399" s="290"/>
    </row>
    <row r="400" spans="5:9" ht="15.75" x14ac:dyDescent="0.25">
      <c r="E400" s="235"/>
      <c r="F400" s="235"/>
      <c r="G400" s="235"/>
      <c r="H400" s="235"/>
      <c r="I400" s="235"/>
    </row>
    <row r="401" spans="4:8" x14ac:dyDescent="0.25">
      <c r="E401"/>
      <c r="F401" s="115"/>
      <c r="G401"/>
    </row>
    <row r="402" spans="4:8" x14ac:dyDescent="0.25">
      <c r="E402"/>
      <c r="F402" s="115"/>
      <c r="H402" s="78"/>
    </row>
    <row r="403" spans="4:8" x14ac:dyDescent="0.25">
      <c r="E403" s="222" t="s">
        <v>453</v>
      </c>
      <c r="F403" s="222"/>
      <c r="H403" s="222" t="s">
        <v>454</v>
      </c>
    </row>
    <row r="404" spans="4:8" x14ac:dyDescent="0.25">
      <c r="E404"/>
      <c r="F404" s="115"/>
    </row>
    <row r="405" spans="4:8" x14ac:dyDescent="0.25">
      <c r="E405"/>
      <c r="F405" s="115"/>
    </row>
    <row r="406" spans="4:8" x14ac:dyDescent="0.25">
      <c r="E406"/>
      <c r="F406" s="115"/>
    </row>
    <row r="407" spans="4:8" x14ac:dyDescent="0.25">
      <c r="E407" s="222" t="s">
        <v>455</v>
      </c>
      <c r="F407" s="222"/>
      <c r="H407" s="222" t="s">
        <v>456</v>
      </c>
    </row>
    <row r="408" spans="4:8" x14ac:dyDescent="0.25">
      <c r="E408"/>
      <c r="F408" s="115"/>
    </row>
    <row r="409" spans="4:8" x14ac:dyDescent="0.25">
      <c r="E409"/>
      <c r="F409" s="115"/>
      <c r="G409"/>
    </row>
    <row r="410" spans="4:8" x14ac:dyDescent="0.25">
      <c r="E410"/>
      <c r="F410" s="128"/>
      <c r="G410" s="59"/>
      <c r="H410" s="59"/>
    </row>
    <row r="411" spans="4:8" x14ac:dyDescent="0.25">
      <c r="E411" s="222" t="s">
        <v>455</v>
      </c>
      <c r="F411" s="222"/>
      <c r="G411" s="55"/>
      <c r="H411" s="55"/>
    </row>
    <row r="412" spans="4:8" x14ac:dyDescent="0.25">
      <c r="E412"/>
      <c r="F412" s="233"/>
      <c r="G412"/>
    </row>
    <row r="413" spans="4:8" x14ac:dyDescent="0.25">
      <c r="D413" s="240" t="s">
        <v>219</v>
      </c>
      <c r="E413" s="240"/>
      <c r="F413" s="240"/>
      <c r="G413" s="240"/>
    </row>
    <row r="414" spans="4:8" x14ac:dyDescent="0.25">
      <c r="D414" s="286" t="s">
        <v>452</v>
      </c>
      <c r="E414" s="286"/>
      <c r="F414" s="286"/>
      <c r="G414" s="286"/>
    </row>
    <row r="415" spans="4:8" x14ac:dyDescent="0.25">
      <c r="D415" s="233"/>
      <c r="E415" s="233"/>
      <c r="F415" s="233"/>
      <c r="G415" s="233"/>
      <c r="H415" s="312"/>
    </row>
    <row r="416" spans="4:8" x14ac:dyDescent="0.25">
      <c r="D416" s="13" t="s">
        <v>220</v>
      </c>
      <c r="E416" s="13"/>
      <c r="F416" s="13"/>
      <c r="G416"/>
      <c r="H416" s="312"/>
    </row>
    <row r="417" spans="4:8" x14ac:dyDescent="0.25">
      <c r="E417"/>
      <c r="F417"/>
      <c r="G417"/>
      <c r="H417" s="312"/>
    </row>
    <row r="418" spans="4:8" x14ac:dyDescent="0.25">
      <c r="E418" s="234" t="s">
        <v>14</v>
      </c>
      <c r="F418" s="234">
        <v>2017</v>
      </c>
      <c r="G418" s="234">
        <v>2016</v>
      </c>
      <c r="H418" s="312"/>
    </row>
    <row r="419" spans="4:8" ht="39" x14ac:dyDescent="0.25">
      <c r="E419" s="314" t="s">
        <v>378</v>
      </c>
      <c r="F419" s="86">
        <v>13930294.380000001</v>
      </c>
      <c r="G419" s="86">
        <v>9209882.0199999996</v>
      </c>
      <c r="H419" s="312"/>
    </row>
    <row r="420" spans="4:8" x14ac:dyDescent="0.25">
      <c r="E420" s="1" t="s">
        <v>221</v>
      </c>
      <c r="F420" s="8">
        <v>951290.2</v>
      </c>
      <c r="G420" s="8">
        <v>17137954.879999999</v>
      </c>
      <c r="H420" s="312"/>
    </row>
    <row r="421" spans="4:8" x14ac:dyDescent="0.25">
      <c r="E421" s="1" t="s">
        <v>222</v>
      </c>
      <c r="F421" s="8">
        <v>0</v>
      </c>
      <c r="G421" s="8">
        <v>0</v>
      </c>
      <c r="H421" s="312"/>
    </row>
    <row r="422" spans="4:8" x14ac:dyDescent="0.25">
      <c r="E422" s="1" t="s">
        <v>223</v>
      </c>
      <c r="F422" s="8">
        <v>0</v>
      </c>
      <c r="G422" s="8">
        <v>0</v>
      </c>
      <c r="H422" s="312"/>
    </row>
    <row r="423" spans="4:8" x14ac:dyDescent="0.25">
      <c r="E423" s="1" t="s">
        <v>275</v>
      </c>
      <c r="F423" s="8">
        <v>0</v>
      </c>
      <c r="G423" s="8">
        <v>14024.75</v>
      </c>
      <c r="H423" s="312"/>
    </row>
    <row r="424" spans="4:8" x14ac:dyDescent="0.25">
      <c r="E424" s="1" t="s">
        <v>224</v>
      </c>
      <c r="F424" s="8">
        <v>0</v>
      </c>
      <c r="G424" s="8">
        <v>0</v>
      </c>
      <c r="H424" s="312"/>
    </row>
    <row r="425" spans="4:8" x14ac:dyDescent="0.25">
      <c r="E425" s="87" t="s">
        <v>379</v>
      </c>
      <c r="F425" s="37">
        <f>SUM(F420:F424)</f>
        <v>951290.2</v>
      </c>
      <c r="G425" s="37">
        <f>SUM(G420:G424)</f>
        <v>17151979.629999999</v>
      </c>
      <c r="H425" s="312"/>
    </row>
    <row r="426" spans="4:8" x14ac:dyDescent="0.25">
      <c r="E426"/>
      <c r="F426"/>
      <c r="G426"/>
      <c r="H426" s="312"/>
    </row>
    <row r="427" spans="4:8" ht="36" x14ac:dyDescent="0.25">
      <c r="D427" s="209"/>
      <c r="E427" s="211" t="s">
        <v>469</v>
      </c>
      <c r="F427" s="212" t="s">
        <v>470</v>
      </c>
      <c r="G427" s="212" t="s">
        <v>471</v>
      </c>
      <c r="H427" s="312"/>
    </row>
    <row r="428" spans="4:8" x14ac:dyDescent="0.25">
      <c r="D428" s="209"/>
      <c r="E428" s="213" t="s">
        <v>221</v>
      </c>
      <c r="F428" s="214">
        <v>951290.2</v>
      </c>
      <c r="G428" s="214">
        <v>14878935.43</v>
      </c>
      <c r="H428" s="312"/>
    </row>
    <row r="429" spans="4:8" x14ac:dyDescent="0.25">
      <c r="D429" s="209"/>
      <c r="E429" s="213" t="s">
        <v>472</v>
      </c>
      <c r="F429" s="214">
        <v>0</v>
      </c>
      <c r="G429" s="214">
        <v>0</v>
      </c>
      <c r="H429" s="312"/>
    </row>
    <row r="430" spans="4:8" x14ac:dyDescent="0.25">
      <c r="D430" s="209"/>
      <c r="E430" s="213" t="s">
        <v>473</v>
      </c>
      <c r="F430" s="214">
        <v>0</v>
      </c>
      <c r="G430" s="214">
        <v>0</v>
      </c>
      <c r="H430" s="312"/>
    </row>
    <row r="431" spans="4:8" x14ac:dyDescent="0.25">
      <c r="D431" s="209"/>
      <c r="E431" s="213" t="s">
        <v>474</v>
      </c>
      <c r="F431" s="214">
        <v>0</v>
      </c>
      <c r="G431" s="214">
        <v>0</v>
      </c>
      <c r="H431" s="312"/>
    </row>
    <row r="432" spans="4:8" x14ac:dyDescent="0.25">
      <c r="D432" s="209"/>
      <c r="E432" s="213" t="s">
        <v>475</v>
      </c>
      <c r="F432" s="214">
        <v>0</v>
      </c>
      <c r="G432" s="214">
        <v>0</v>
      </c>
      <c r="H432" s="312"/>
    </row>
    <row r="433" spans="4:8" x14ac:dyDescent="0.25">
      <c r="D433" s="209"/>
      <c r="E433" s="213" t="s">
        <v>476</v>
      </c>
      <c r="F433" s="214">
        <v>0</v>
      </c>
      <c r="G433" s="214">
        <v>15024.75</v>
      </c>
      <c r="H433" s="312"/>
    </row>
    <row r="434" spans="4:8" x14ac:dyDescent="0.25">
      <c r="D434" s="209"/>
      <c r="E434" s="215" t="s">
        <v>477</v>
      </c>
      <c r="F434" s="216">
        <f>SUM(F428:F433)</f>
        <v>951290.2</v>
      </c>
      <c r="G434" s="216">
        <f>SUM(G428:G433)</f>
        <v>14893960.18</v>
      </c>
      <c r="H434" s="312"/>
    </row>
    <row r="435" spans="4:8" x14ac:dyDescent="0.25">
      <c r="D435" s="13"/>
      <c r="E435" s="13"/>
      <c r="F435"/>
      <c r="G435"/>
      <c r="H435" s="312"/>
    </row>
    <row r="436" spans="4:8" x14ac:dyDescent="0.25">
      <c r="D436" s="13"/>
      <c r="E436" s="219" t="s">
        <v>278</v>
      </c>
      <c r="F436" s="219"/>
      <c r="G436" s="219"/>
      <c r="H436" s="312"/>
    </row>
    <row r="437" spans="4:8" x14ac:dyDescent="0.25">
      <c r="D437" s="13"/>
      <c r="E437" s="219" t="s">
        <v>279</v>
      </c>
      <c r="F437" s="219"/>
      <c r="G437" s="219"/>
      <c r="H437" s="312"/>
    </row>
    <row r="438" spans="4:8" x14ac:dyDescent="0.25">
      <c r="D438" s="13"/>
      <c r="E438" s="19"/>
      <c r="F438" s="19"/>
      <c r="G438" s="19"/>
      <c r="H438" s="312"/>
    </row>
    <row r="439" spans="4:8" x14ac:dyDescent="0.25">
      <c r="D439" s="13"/>
      <c r="E439" s="13"/>
      <c r="F439"/>
      <c r="G439"/>
      <c r="H439" s="312"/>
    </row>
    <row r="440" spans="4:8" x14ac:dyDescent="0.25">
      <c r="D440" s="13"/>
      <c r="E440" s="23" t="s">
        <v>380</v>
      </c>
      <c r="F440" s="234"/>
      <c r="G440" s="37">
        <f>SUM(F441:F446)</f>
        <v>27269518.719999999</v>
      </c>
      <c r="H440" s="312"/>
    </row>
    <row r="441" spans="4:8" x14ac:dyDescent="0.25">
      <c r="D441" s="181"/>
      <c r="E441" s="138" t="s">
        <v>427</v>
      </c>
      <c r="F441" s="132">
        <v>15671805.26</v>
      </c>
      <c r="G441" s="112"/>
      <c r="H441" s="312"/>
    </row>
    <row r="442" spans="4:8" ht="25.5" x14ac:dyDescent="0.25">
      <c r="D442" s="181"/>
      <c r="E442" s="138" t="s">
        <v>428</v>
      </c>
      <c r="F442" s="132">
        <v>11597713.460000001</v>
      </c>
      <c r="G442" s="112"/>
      <c r="H442" s="312"/>
    </row>
    <row r="443" spans="4:8" ht="38.25" x14ac:dyDescent="0.25">
      <c r="D443" s="181"/>
      <c r="E443" s="138" t="s">
        <v>429</v>
      </c>
      <c r="F443" s="132">
        <v>0</v>
      </c>
      <c r="G443" s="112"/>
      <c r="H443" s="312"/>
    </row>
    <row r="444" spans="4:8" ht="102" x14ac:dyDescent="0.25">
      <c r="D444" s="181"/>
      <c r="E444" s="138" t="s">
        <v>430</v>
      </c>
      <c r="F444" s="132">
        <v>0</v>
      </c>
      <c r="G444" s="112"/>
      <c r="H444" s="312"/>
    </row>
    <row r="445" spans="4:8" ht="51" x14ac:dyDescent="0.25">
      <c r="D445" s="181"/>
      <c r="E445" s="138" t="s">
        <v>431</v>
      </c>
      <c r="F445" s="132">
        <v>0</v>
      </c>
      <c r="G445" s="112"/>
      <c r="H445" s="312"/>
    </row>
    <row r="446" spans="4:8" ht="76.5" x14ac:dyDescent="0.25">
      <c r="D446" s="181"/>
      <c r="E446" s="138" t="s">
        <v>432</v>
      </c>
      <c r="F446" s="132">
        <v>0</v>
      </c>
      <c r="G446" s="112"/>
      <c r="H446" s="312"/>
    </row>
    <row r="447" spans="4:8" x14ac:dyDescent="0.25">
      <c r="D447" s="13"/>
      <c r="E447" s="23" t="s">
        <v>276</v>
      </c>
      <c r="F447" s="23"/>
      <c r="G447" s="37">
        <f>SUM(F448:F462)</f>
        <v>9261190.0000000019</v>
      </c>
      <c r="H447" s="312"/>
    </row>
    <row r="448" spans="4:8" ht="45" x14ac:dyDescent="0.25">
      <c r="D448" s="182"/>
      <c r="E448" s="183" t="s">
        <v>277</v>
      </c>
      <c r="F448" s="184">
        <v>294128.34999999998</v>
      </c>
      <c r="G448" s="185"/>
      <c r="H448" s="312"/>
    </row>
    <row r="449" spans="4:8" ht="60" x14ac:dyDescent="0.25">
      <c r="D449" s="182"/>
      <c r="E449" s="183" t="s">
        <v>433</v>
      </c>
      <c r="F449" s="184">
        <v>36</v>
      </c>
      <c r="G449" s="185"/>
      <c r="H449" s="312"/>
    </row>
    <row r="450" spans="4:8" ht="60" x14ac:dyDescent="0.25">
      <c r="D450" s="182"/>
      <c r="E450" s="183" t="s">
        <v>434</v>
      </c>
      <c r="F450" s="184">
        <v>370041.37</v>
      </c>
      <c r="G450" s="185"/>
      <c r="H450" s="312"/>
    </row>
    <row r="451" spans="4:8" ht="60" x14ac:dyDescent="0.25">
      <c r="D451" s="182"/>
      <c r="E451" s="187" t="s">
        <v>435</v>
      </c>
      <c r="F451" s="188">
        <v>8163</v>
      </c>
      <c r="G451" s="189"/>
      <c r="H451" s="312"/>
    </row>
    <row r="452" spans="4:8" ht="45" x14ac:dyDescent="0.25">
      <c r="D452" s="182"/>
      <c r="E452" s="187" t="s">
        <v>317</v>
      </c>
      <c r="F452" s="188">
        <v>19819.259999999998</v>
      </c>
      <c r="G452" s="189"/>
      <c r="H452" s="312"/>
    </row>
    <row r="453" spans="4:8" ht="30" x14ac:dyDescent="0.25">
      <c r="D453" s="182"/>
      <c r="E453" s="187" t="s">
        <v>318</v>
      </c>
      <c r="F453" s="188">
        <v>88</v>
      </c>
      <c r="G453" s="189"/>
      <c r="H453" s="312"/>
    </row>
    <row r="454" spans="4:8" ht="30" x14ac:dyDescent="0.25">
      <c r="D454" s="182"/>
      <c r="E454" s="187" t="s">
        <v>436</v>
      </c>
      <c r="F454" s="188">
        <v>7908748.9800000004</v>
      </c>
      <c r="G454" s="189"/>
      <c r="H454" s="312"/>
    </row>
    <row r="455" spans="4:8" ht="30" x14ac:dyDescent="0.25">
      <c r="D455" s="182"/>
      <c r="E455" s="187" t="s">
        <v>437</v>
      </c>
      <c r="F455" s="188">
        <v>2</v>
      </c>
      <c r="G455" s="189"/>
      <c r="H455" s="312"/>
    </row>
    <row r="456" spans="4:8" ht="30" x14ac:dyDescent="0.25">
      <c r="D456" s="182"/>
      <c r="E456" s="187" t="s">
        <v>438</v>
      </c>
      <c r="F456" s="188">
        <v>4</v>
      </c>
      <c r="G456" s="189"/>
      <c r="H456" s="312"/>
    </row>
    <row r="457" spans="4:8" ht="45" x14ac:dyDescent="0.25">
      <c r="D457" s="182"/>
      <c r="E457" s="187" t="s">
        <v>439</v>
      </c>
      <c r="F457" s="188">
        <v>32483</v>
      </c>
      <c r="G457" s="189"/>
      <c r="H457" s="312"/>
    </row>
    <row r="458" spans="4:8" ht="105" x14ac:dyDescent="0.25">
      <c r="D458" s="182"/>
      <c r="E458" s="187" t="s">
        <v>440</v>
      </c>
      <c r="F458" s="188">
        <v>127710.14</v>
      </c>
      <c r="G458" s="189"/>
      <c r="H458" s="312"/>
    </row>
    <row r="459" spans="4:8" ht="60" x14ac:dyDescent="0.25">
      <c r="D459" s="182"/>
      <c r="E459" s="187" t="s">
        <v>441</v>
      </c>
      <c r="F459" s="188">
        <v>144849</v>
      </c>
      <c r="G459" s="189"/>
      <c r="H459" s="312"/>
    </row>
    <row r="460" spans="4:8" ht="90" x14ac:dyDescent="0.25">
      <c r="D460" s="182"/>
      <c r="E460" s="187" t="s">
        <v>442</v>
      </c>
      <c r="F460" s="188">
        <v>47560</v>
      </c>
      <c r="G460" s="189"/>
      <c r="H460" s="312"/>
    </row>
    <row r="461" spans="4:8" ht="45" x14ac:dyDescent="0.25">
      <c r="D461" s="182"/>
      <c r="E461" s="187" t="s">
        <v>443</v>
      </c>
      <c r="F461" s="188">
        <v>252456.9</v>
      </c>
      <c r="G461" s="189"/>
      <c r="H461" s="312"/>
    </row>
    <row r="462" spans="4:8" x14ac:dyDescent="0.25">
      <c r="D462" s="182"/>
      <c r="E462" s="187" t="s">
        <v>444</v>
      </c>
      <c r="F462" s="188">
        <v>55100</v>
      </c>
      <c r="G462" s="189"/>
      <c r="H462" s="312"/>
    </row>
    <row r="463" spans="4:8" x14ac:dyDescent="0.25">
      <c r="D463" s="13"/>
      <c r="E463" s="13"/>
      <c r="F463"/>
      <c r="G463"/>
      <c r="H463" s="312"/>
    </row>
    <row r="464" spans="4:8" x14ac:dyDescent="0.25">
      <c r="D464" s="13" t="s">
        <v>225</v>
      </c>
      <c r="E464" s="13"/>
      <c r="F464" s="13"/>
      <c r="G464" s="13"/>
      <c r="H464" s="312"/>
    </row>
    <row r="465" spans="4:8" x14ac:dyDescent="0.25">
      <c r="D465" s="13" t="s">
        <v>226</v>
      </c>
      <c r="E465" s="13"/>
      <c r="F465" s="13"/>
      <c r="G465" s="13"/>
      <c r="H465" s="312"/>
    </row>
    <row r="466" spans="4:8" x14ac:dyDescent="0.25">
      <c r="E466"/>
      <c r="F466"/>
      <c r="G466"/>
      <c r="H466" s="312"/>
    </row>
    <row r="467" spans="4:8" x14ac:dyDescent="0.25">
      <c r="E467" s="234" t="s">
        <v>227</v>
      </c>
      <c r="F467" s="234">
        <v>2017</v>
      </c>
      <c r="G467" s="234">
        <v>2016</v>
      </c>
      <c r="H467" s="312"/>
    </row>
    <row r="468" spans="4:8" ht="60" x14ac:dyDescent="0.25">
      <c r="D468" s="130"/>
      <c r="E468" s="111" t="s">
        <v>234</v>
      </c>
      <c r="F468" s="137">
        <v>70382600.329999998</v>
      </c>
      <c r="G468" s="137">
        <v>8353342.1299999999</v>
      </c>
      <c r="H468" s="312"/>
    </row>
    <row r="469" spans="4:8" ht="60" x14ac:dyDescent="0.25">
      <c r="D469" s="130"/>
      <c r="E469" s="111" t="s">
        <v>233</v>
      </c>
      <c r="F469" s="137">
        <v>0</v>
      </c>
      <c r="G469" s="137">
        <v>0</v>
      </c>
      <c r="H469" s="312"/>
    </row>
    <row r="470" spans="4:8" x14ac:dyDescent="0.25">
      <c r="D470" s="130"/>
      <c r="E470" s="112" t="s">
        <v>228</v>
      </c>
      <c r="F470" s="137">
        <v>0</v>
      </c>
      <c r="G470" s="137">
        <v>0</v>
      </c>
      <c r="H470" s="312"/>
    </row>
    <row r="471" spans="4:8" x14ac:dyDescent="0.25">
      <c r="D471" s="130"/>
      <c r="E471" s="112" t="s">
        <v>229</v>
      </c>
      <c r="F471" s="137">
        <v>439553.65</v>
      </c>
      <c r="G471" s="137">
        <v>530685</v>
      </c>
      <c r="H471" s="312"/>
    </row>
    <row r="472" spans="4:8" x14ac:dyDescent="0.25">
      <c r="D472" s="130"/>
      <c r="E472" s="112" t="s">
        <v>230</v>
      </c>
      <c r="F472" s="137">
        <v>0</v>
      </c>
      <c r="G472" s="137">
        <v>0</v>
      </c>
      <c r="H472" s="312"/>
    </row>
    <row r="473" spans="4:8" x14ac:dyDescent="0.25">
      <c r="D473" s="130"/>
      <c r="E473" s="112" t="s">
        <v>231</v>
      </c>
      <c r="F473" s="137">
        <v>0</v>
      </c>
      <c r="G473" s="137">
        <v>0</v>
      </c>
      <c r="H473" s="312"/>
    </row>
    <row r="474" spans="4:8" x14ac:dyDescent="0.25">
      <c r="D474" s="130"/>
      <c r="E474" s="112" t="s">
        <v>232</v>
      </c>
      <c r="F474" s="137">
        <v>0</v>
      </c>
      <c r="G474" s="132">
        <v>0</v>
      </c>
      <c r="H474" s="312"/>
    </row>
    <row r="475" spans="4:8" x14ac:dyDescent="0.25">
      <c r="D475" s="130"/>
      <c r="E475" s="190" t="s">
        <v>235</v>
      </c>
      <c r="F475" s="137">
        <v>0</v>
      </c>
      <c r="G475" s="132">
        <v>0</v>
      </c>
      <c r="H475" s="312"/>
    </row>
    <row r="476" spans="4:8" x14ac:dyDescent="0.25">
      <c r="E476"/>
      <c r="F476"/>
      <c r="G476"/>
      <c r="H476" s="312"/>
    </row>
    <row r="477" spans="4:8" x14ac:dyDescent="0.25">
      <c r="D477" s="13" t="s">
        <v>236</v>
      </c>
      <c r="E477" s="13"/>
      <c r="F477" s="13"/>
      <c r="G477" s="13"/>
      <c r="H477" s="312"/>
    </row>
    <row r="478" spans="4:8" x14ac:dyDescent="0.25">
      <c r="D478" s="13" t="s">
        <v>237</v>
      </c>
      <c r="E478" s="13"/>
      <c r="F478" s="13"/>
      <c r="G478" s="13"/>
      <c r="H478" s="312"/>
    </row>
    <row r="479" spans="4:8" x14ac:dyDescent="0.25">
      <c r="D479" s="13" t="s">
        <v>446</v>
      </c>
      <c r="E479"/>
      <c r="F479"/>
      <c r="G479"/>
      <c r="H479" s="312"/>
    </row>
    <row r="480" spans="4:8" x14ac:dyDescent="0.25">
      <c r="D480" s="13"/>
      <c r="E480" s="19" t="s">
        <v>238</v>
      </c>
      <c r="F480" s="13"/>
      <c r="G480" s="13"/>
      <c r="H480" s="312"/>
    </row>
    <row r="481" spans="5:8" x14ac:dyDescent="0.25">
      <c r="E481" s="19" t="s">
        <v>447</v>
      </c>
      <c r="F481"/>
      <c r="G481"/>
      <c r="H481" s="312"/>
    </row>
    <row r="482" spans="5:8" x14ac:dyDescent="0.25">
      <c r="E482"/>
      <c r="F482"/>
      <c r="G482"/>
      <c r="H482" s="312"/>
    </row>
    <row r="483" spans="5:8" ht="15.75" x14ac:dyDescent="0.25">
      <c r="E483" s="315" t="s">
        <v>239</v>
      </c>
      <c r="F483" s="316"/>
      <c r="G483" s="317"/>
      <c r="H483" s="312"/>
    </row>
    <row r="484" spans="5:8" ht="15.75" x14ac:dyDescent="0.25">
      <c r="E484" s="318" t="s">
        <v>240</v>
      </c>
      <c r="F484" s="319"/>
      <c r="G484" s="320"/>
      <c r="H484" s="312"/>
    </row>
    <row r="485" spans="5:8" x14ac:dyDescent="0.25">
      <c r="E485" s="321" t="s">
        <v>478</v>
      </c>
      <c r="F485" s="322"/>
      <c r="G485" s="323"/>
      <c r="H485" s="312"/>
    </row>
    <row r="486" spans="5:8" x14ac:dyDescent="0.25">
      <c r="E486" s="321" t="s">
        <v>445</v>
      </c>
      <c r="F486" s="322"/>
      <c r="G486" s="323"/>
      <c r="H486" s="312"/>
    </row>
    <row r="487" spans="5:8" x14ac:dyDescent="0.25">
      <c r="E487" s="304"/>
      <c r="F487" s="305"/>
      <c r="G487" s="306"/>
      <c r="H487" s="312"/>
    </row>
    <row r="488" spans="5:8" x14ac:dyDescent="0.25">
      <c r="E488" s="42" t="s">
        <v>241</v>
      </c>
      <c r="F488" s="42"/>
      <c r="G488" s="71">
        <v>30854384.879999999</v>
      </c>
      <c r="H488" s="312"/>
    </row>
    <row r="489" spans="5:8" ht="75" x14ac:dyDescent="0.25">
      <c r="E489" s="45" t="s">
        <v>242</v>
      </c>
      <c r="F489" s="1"/>
      <c r="G489" s="8">
        <v>611.28</v>
      </c>
      <c r="H489" s="312"/>
    </row>
    <row r="490" spans="5:8" x14ac:dyDescent="0.25">
      <c r="E490" s="1" t="s">
        <v>243</v>
      </c>
      <c r="F490" s="8"/>
      <c r="G490" s="1"/>
      <c r="H490" s="312"/>
    </row>
    <row r="491" spans="5:8" ht="60" x14ac:dyDescent="0.25">
      <c r="E491" s="45" t="s">
        <v>244</v>
      </c>
      <c r="F491" s="8"/>
      <c r="G491" s="1"/>
      <c r="H491" s="312"/>
    </row>
    <row r="492" spans="5:8" ht="60" x14ac:dyDescent="0.25">
      <c r="E492" s="45" t="s">
        <v>245</v>
      </c>
      <c r="F492" s="1"/>
      <c r="G492" s="8">
        <v>0</v>
      </c>
      <c r="H492" s="312"/>
    </row>
    <row r="493" spans="5:8" ht="45" x14ac:dyDescent="0.25">
      <c r="E493" s="45" t="s">
        <v>281</v>
      </c>
      <c r="F493" s="8">
        <v>0</v>
      </c>
      <c r="G493" s="8"/>
      <c r="H493" s="312"/>
    </row>
    <row r="494" spans="5:8" ht="30" x14ac:dyDescent="0.25">
      <c r="E494" s="46" t="s">
        <v>246</v>
      </c>
      <c r="F494" s="8">
        <v>0</v>
      </c>
      <c r="G494" s="1"/>
      <c r="H494" s="312"/>
    </row>
    <row r="495" spans="5:8" ht="30" x14ac:dyDescent="0.25">
      <c r="E495" s="46" t="s">
        <v>128</v>
      </c>
      <c r="F495" s="8">
        <v>0</v>
      </c>
      <c r="G495" s="1"/>
      <c r="H495" s="312"/>
    </row>
    <row r="496" spans="5:8" ht="45" x14ac:dyDescent="0.25">
      <c r="E496" s="46" t="s">
        <v>247</v>
      </c>
      <c r="F496" s="8">
        <v>0</v>
      </c>
      <c r="G496" s="1"/>
      <c r="H496" s="312"/>
    </row>
    <row r="497" spans="5:8" ht="45" x14ac:dyDescent="0.25">
      <c r="E497" s="46" t="s">
        <v>248</v>
      </c>
      <c r="F497" s="8">
        <v>0</v>
      </c>
      <c r="G497" s="1"/>
      <c r="H497" s="312"/>
    </row>
    <row r="498" spans="5:8" ht="30" x14ac:dyDescent="0.25">
      <c r="E498" s="48" t="s">
        <v>249</v>
      </c>
      <c r="F498" s="12"/>
      <c r="G498" s="49">
        <f>SUM(G488:G497)</f>
        <v>30854996.16</v>
      </c>
      <c r="H498" s="312"/>
    </row>
    <row r="499" spans="5:8" x14ac:dyDescent="0.25">
      <c r="E499" t="s">
        <v>238</v>
      </c>
      <c r="F499"/>
      <c r="G499"/>
      <c r="H499" s="312"/>
    </row>
    <row r="500" spans="5:8" x14ac:dyDescent="0.25">
      <c r="E500" t="s">
        <v>448</v>
      </c>
      <c r="F500"/>
      <c r="G500"/>
      <c r="H500" s="312"/>
    </row>
    <row r="501" spans="5:8" x14ac:dyDescent="0.25">
      <c r="E501"/>
      <c r="F501"/>
      <c r="G501"/>
      <c r="H501" s="312"/>
    </row>
    <row r="502" spans="5:8" ht="15.75" x14ac:dyDescent="0.25">
      <c r="E502" s="315" t="s">
        <v>239</v>
      </c>
      <c r="F502" s="316"/>
      <c r="G502" s="317"/>
      <c r="H502" s="312"/>
    </row>
    <row r="503" spans="5:8" ht="15.75" x14ac:dyDescent="0.25">
      <c r="E503" s="318" t="s">
        <v>250</v>
      </c>
      <c r="F503" s="319"/>
      <c r="G503" s="320"/>
      <c r="H503" s="312"/>
    </row>
    <row r="504" spans="5:8" x14ac:dyDescent="0.25">
      <c r="E504" s="321" t="s">
        <v>478</v>
      </c>
      <c r="F504" s="322"/>
      <c r="G504" s="323"/>
      <c r="H504" s="312"/>
    </row>
    <row r="505" spans="5:8" x14ac:dyDescent="0.25">
      <c r="E505" s="321" t="s">
        <v>445</v>
      </c>
      <c r="F505" s="322"/>
      <c r="G505" s="323"/>
      <c r="H505" s="312"/>
    </row>
    <row r="506" spans="5:8" x14ac:dyDescent="0.25">
      <c r="E506" s="304"/>
      <c r="F506" s="305"/>
      <c r="G506" s="306"/>
      <c r="H506" s="312"/>
    </row>
    <row r="507" spans="5:8" x14ac:dyDescent="0.25">
      <c r="E507" s="17" t="s">
        <v>280</v>
      </c>
      <c r="F507" s="17"/>
      <c r="G507" s="71">
        <v>44486715.130000003</v>
      </c>
      <c r="H507" s="312"/>
    </row>
    <row r="508" spans="5:8" ht="60" x14ac:dyDescent="0.25">
      <c r="E508" s="72" t="s">
        <v>251</v>
      </c>
      <c r="F508" s="17"/>
      <c r="G508" s="71">
        <f>SUM(F509:F519)</f>
        <v>9578834.9900000002</v>
      </c>
      <c r="H508" s="312"/>
    </row>
    <row r="509" spans="5:8" ht="45" x14ac:dyDescent="0.25">
      <c r="E509" s="45" t="s">
        <v>308</v>
      </c>
      <c r="F509" s="8">
        <v>0</v>
      </c>
      <c r="G509" s="14"/>
      <c r="H509" s="312"/>
    </row>
    <row r="510" spans="5:8" ht="60" x14ac:dyDescent="0.25">
      <c r="E510" s="45" t="s">
        <v>395</v>
      </c>
      <c r="F510" s="8">
        <v>0</v>
      </c>
      <c r="G510" s="14"/>
      <c r="H510" s="312"/>
    </row>
    <row r="511" spans="5:8" ht="45" x14ac:dyDescent="0.25">
      <c r="E511" s="45" t="s">
        <v>396</v>
      </c>
      <c r="F511" s="8">
        <v>1750364</v>
      </c>
      <c r="G511" s="14"/>
      <c r="H511" s="312"/>
    </row>
    <row r="512" spans="5:8" ht="45" x14ac:dyDescent="0.25">
      <c r="E512" s="45" t="s">
        <v>439</v>
      </c>
      <c r="F512" s="8">
        <v>32480</v>
      </c>
      <c r="G512" s="14"/>
      <c r="H512" s="312"/>
    </row>
    <row r="513" spans="5:8" ht="45" x14ac:dyDescent="0.25">
      <c r="E513" s="45" t="s">
        <v>309</v>
      </c>
      <c r="F513" s="8">
        <v>144768</v>
      </c>
      <c r="G513" s="14"/>
      <c r="H513" s="312"/>
    </row>
    <row r="514" spans="5:8" ht="30" x14ac:dyDescent="0.25">
      <c r="E514" s="45" t="s">
        <v>67</v>
      </c>
      <c r="F514" s="8">
        <v>0</v>
      </c>
      <c r="G514" s="14"/>
      <c r="H514" s="312"/>
    </row>
    <row r="515" spans="5:8" ht="30" x14ac:dyDescent="0.25">
      <c r="E515" s="45" t="s">
        <v>310</v>
      </c>
      <c r="F515" s="8">
        <v>0</v>
      </c>
      <c r="G515" s="14"/>
      <c r="H515" s="312"/>
    </row>
    <row r="516" spans="5:8" ht="30" x14ac:dyDescent="0.25">
      <c r="E516" s="45" t="s">
        <v>311</v>
      </c>
      <c r="F516" s="8">
        <v>0</v>
      </c>
      <c r="G516" s="14"/>
      <c r="H516" s="312"/>
    </row>
    <row r="517" spans="5:8" ht="45" x14ac:dyDescent="0.25">
      <c r="E517" s="45" t="s">
        <v>381</v>
      </c>
      <c r="F517" s="8">
        <v>7211669.3399999999</v>
      </c>
      <c r="G517" s="14"/>
      <c r="H517" s="312"/>
    </row>
    <row r="518" spans="5:8" ht="45" x14ac:dyDescent="0.25">
      <c r="E518" s="45" t="s">
        <v>313</v>
      </c>
      <c r="F518" s="8">
        <v>0</v>
      </c>
      <c r="G518" s="14"/>
      <c r="H518" s="312"/>
    </row>
    <row r="519" spans="5:8" ht="30" x14ac:dyDescent="0.25">
      <c r="E519" s="45" t="s">
        <v>312</v>
      </c>
      <c r="F519" s="8">
        <v>439553.65</v>
      </c>
      <c r="G519" s="14"/>
      <c r="H519" s="312"/>
    </row>
    <row r="520" spans="5:8" ht="60" x14ac:dyDescent="0.25">
      <c r="E520" s="72" t="s">
        <v>252</v>
      </c>
      <c r="F520" s="17"/>
      <c r="G520" s="71">
        <f>SUM(F521:F527)</f>
        <v>33397164.879999999</v>
      </c>
      <c r="H520" s="312"/>
    </row>
    <row r="521" spans="5:8" ht="75" x14ac:dyDescent="0.25">
      <c r="E521" s="45" t="s">
        <v>479</v>
      </c>
      <c r="F521" s="8">
        <v>1817352.02</v>
      </c>
      <c r="G521" s="14"/>
      <c r="H521" s="312"/>
    </row>
    <row r="522" spans="5:8" x14ac:dyDescent="0.25">
      <c r="E522" s="45" t="s">
        <v>480</v>
      </c>
      <c r="F522" s="8"/>
      <c r="G522" s="14"/>
      <c r="H522" s="312"/>
    </row>
    <row r="523" spans="5:8" ht="30" x14ac:dyDescent="0.25">
      <c r="E523" s="45" t="s">
        <v>481</v>
      </c>
      <c r="F523" s="8"/>
      <c r="G523" s="14"/>
      <c r="H523" s="312"/>
    </row>
    <row r="524" spans="5:8" ht="90" x14ac:dyDescent="0.25">
      <c r="E524" s="45" t="s">
        <v>482</v>
      </c>
      <c r="F524" s="8"/>
      <c r="G524" s="14"/>
      <c r="H524" s="312"/>
    </row>
    <row r="525" spans="5:8" ht="45" x14ac:dyDescent="0.25">
      <c r="E525" s="45" t="s">
        <v>483</v>
      </c>
      <c r="F525" s="8"/>
      <c r="G525" s="14"/>
      <c r="H525" s="312"/>
    </row>
    <row r="526" spans="5:8" x14ac:dyDescent="0.25">
      <c r="E526" s="45" t="s">
        <v>484</v>
      </c>
      <c r="F526" s="8"/>
      <c r="G526" s="14"/>
      <c r="H526" s="312"/>
    </row>
    <row r="527" spans="5:8" ht="45" x14ac:dyDescent="0.25">
      <c r="E527" s="45" t="s">
        <v>329</v>
      </c>
      <c r="F527" s="8">
        <v>31579812.859999999</v>
      </c>
      <c r="G527" s="14"/>
      <c r="H527" s="312"/>
    </row>
    <row r="528" spans="5:8" x14ac:dyDescent="0.25">
      <c r="E528" s="23" t="s">
        <v>253</v>
      </c>
      <c r="F528" s="23"/>
      <c r="G528" s="24">
        <f>G507-G508+G520</f>
        <v>68305045.019999996</v>
      </c>
      <c r="H528" s="312"/>
    </row>
    <row r="529" spans="5:8" x14ac:dyDescent="0.25">
      <c r="E529"/>
      <c r="F529"/>
      <c r="G529"/>
      <c r="H529" s="312"/>
    </row>
    <row r="530" spans="5:8" x14ac:dyDescent="0.25">
      <c r="E530" s="324" t="s">
        <v>238</v>
      </c>
      <c r="F530" s="313"/>
      <c r="G530" s="313"/>
      <c r="H530" s="312"/>
    </row>
    <row r="531" spans="5:8" x14ac:dyDescent="0.25">
      <c r="E531" s="324" t="s">
        <v>449</v>
      </c>
      <c r="F531" s="55"/>
      <c r="G531" s="55"/>
      <c r="H531" s="312"/>
    </row>
    <row r="532" spans="5:8" x14ac:dyDescent="0.25">
      <c r="E532" s="55"/>
      <c r="F532" s="55"/>
      <c r="G532" s="55"/>
      <c r="H532" s="312"/>
    </row>
    <row r="533" spans="5:8" ht="15.75" x14ac:dyDescent="0.25">
      <c r="E533" s="315" t="s">
        <v>239</v>
      </c>
      <c r="F533" s="316"/>
      <c r="G533" s="317"/>
      <c r="H533" s="312"/>
    </row>
    <row r="534" spans="5:8" ht="15.75" x14ac:dyDescent="0.25">
      <c r="E534" s="318" t="s">
        <v>240</v>
      </c>
      <c r="F534" s="319"/>
      <c r="G534" s="320"/>
      <c r="H534" s="312"/>
    </row>
    <row r="535" spans="5:8" x14ac:dyDescent="0.25">
      <c r="E535" s="321" t="s">
        <v>485</v>
      </c>
      <c r="F535" s="322"/>
      <c r="G535" s="323"/>
      <c r="H535" s="312"/>
    </row>
    <row r="536" spans="5:8" x14ac:dyDescent="0.25">
      <c r="E536" s="321" t="s">
        <v>445</v>
      </c>
      <c r="F536" s="322"/>
      <c r="G536" s="323"/>
      <c r="H536" s="312"/>
    </row>
    <row r="537" spans="5:8" x14ac:dyDescent="0.25">
      <c r="E537" s="304"/>
      <c r="F537" s="305"/>
      <c r="G537" s="306"/>
      <c r="H537" s="312"/>
    </row>
    <row r="538" spans="5:8" x14ac:dyDescent="0.25">
      <c r="E538" s="42" t="s">
        <v>241</v>
      </c>
      <c r="F538" s="42"/>
      <c r="G538" s="71">
        <v>127132980.5</v>
      </c>
      <c r="H538" s="312"/>
    </row>
    <row r="539" spans="5:8" ht="75" x14ac:dyDescent="0.25">
      <c r="E539" s="45" t="s">
        <v>242</v>
      </c>
      <c r="F539" s="1"/>
      <c r="G539" s="8">
        <v>3941.54</v>
      </c>
      <c r="H539" s="312"/>
    </row>
    <row r="540" spans="5:8" x14ac:dyDescent="0.25">
      <c r="E540" s="1" t="s">
        <v>243</v>
      </c>
      <c r="F540" s="8"/>
      <c r="G540" s="1"/>
      <c r="H540" s="312"/>
    </row>
    <row r="541" spans="5:8" ht="60" x14ac:dyDescent="0.25">
      <c r="E541" s="45" t="s">
        <v>244</v>
      </c>
      <c r="F541" s="8"/>
      <c r="G541" s="1"/>
      <c r="H541" s="312"/>
    </row>
    <row r="542" spans="5:8" ht="60" x14ac:dyDescent="0.25">
      <c r="E542" s="45" t="s">
        <v>245</v>
      </c>
      <c r="F542" s="1"/>
      <c r="G542" s="8">
        <v>0</v>
      </c>
      <c r="H542" s="312"/>
    </row>
    <row r="543" spans="5:8" ht="45" x14ac:dyDescent="0.25">
      <c r="E543" s="45" t="s">
        <v>281</v>
      </c>
      <c r="F543" s="8">
        <v>0</v>
      </c>
      <c r="G543" s="8"/>
      <c r="H543" s="312"/>
    </row>
    <row r="544" spans="5:8" ht="30" x14ac:dyDescent="0.25">
      <c r="E544" s="46" t="s">
        <v>246</v>
      </c>
      <c r="F544" s="8">
        <v>0</v>
      </c>
      <c r="G544" s="1"/>
      <c r="H544" s="312"/>
    </row>
    <row r="545" spans="5:8" ht="30" x14ac:dyDescent="0.25">
      <c r="E545" s="46" t="s">
        <v>128</v>
      </c>
      <c r="F545" s="8">
        <v>0</v>
      </c>
      <c r="G545" s="1"/>
      <c r="H545" s="312"/>
    </row>
    <row r="546" spans="5:8" ht="45" x14ac:dyDescent="0.25">
      <c r="E546" s="46" t="s">
        <v>247</v>
      </c>
      <c r="F546" s="8">
        <v>0</v>
      </c>
      <c r="G546" s="1"/>
      <c r="H546" s="312"/>
    </row>
    <row r="547" spans="5:8" ht="45" x14ac:dyDescent="0.25">
      <c r="E547" s="46" t="s">
        <v>248</v>
      </c>
      <c r="F547" s="8">
        <v>0</v>
      </c>
      <c r="G547" s="1"/>
      <c r="H547" s="312"/>
    </row>
    <row r="548" spans="5:8" ht="30" x14ac:dyDescent="0.25">
      <c r="E548" s="48" t="s">
        <v>249</v>
      </c>
      <c r="F548" s="12"/>
      <c r="G548" s="49">
        <f>SUM(G538:G547)</f>
        <v>127136922.04000001</v>
      </c>
      <c r="H548" s="312"/>
    </row>
    <row r="549" spans="5:8" x14ac:dyDescent="0.25">
      <c r="E549" s="154"/>
      <c r="F549" s="178"/>
      <c r="G549" s="156"/>
      <c r="H549" s="312"/>
    </row>
    <row r="550" spans="5:8" x14ac:dyDescent="0.25">
      <c r="E550" t="s">
        <v>238</v>
      </c>
      <c r="F550"/>
      <c r="G550"/>
      <c r="H550" s="312"/>
    </row>
    <row r="551" spans="5:8" x14ac:dyDescent="0.25">
      <c r="E551" t="s">
        <v>450</v>
      </c>
      <c r="F551"/>
      <c r="G551"/>
      <c r="H551" s="312"/>
    </row>
    <row r="552" spans="5:8" x14ac:dyDescent="0.25">
      <c r="E552"/>
      <c r="F552"/>
      <c r="G552"/>
      <c r="H552" s="312"/>
    </row>
    <row r="553" spans="5:8" ht="15.75" x14ac:dyDescent="0.25">
      <c r="E553" s="315" t="s">
        <v>239</v>
      </c>
      <c r="F553" s="316"/>
      <c r="G553" s="317"/>
      <c r="H553" s="312"/>
    </row>
    <row r="554" spans="5:8" ht="15.75" x14ac:dyDescent="0.25">
      <c r="E554" s="318" t="s">
        <v>250</v>
      </c>
      <c r="F554" s="319"/>
      <c r="G554" s="320"/>
      <c r="H554" s="312"/>
    </row>
    <row r="555" spans="5:8" x14ac:dyDescent="0.25">
      <c r="E555" s="321" t="s">
        <v>485</v>
      </c>
      <c r="F555" s="322"/>
      <c r="G555" s="323"/>
      <c r="H555" s="312"/>
    </row>
    <row r="556" spans="5:8" x14ac:dyDescent="0.25">
      <c r="E556" s="321" t="s">
        <v>445</v>
      </c>
      <c r="F556" s="322"/>
      <c r="G556" s="323"/>
      <c r="H556" s="312"/>
    </row>
    <row r="557" spans="5:8" x14ac:dyDescent="0.25">
      <c r="E557" s="304"/>
      <c r="F557" s="305"/>
      <c r="G557" s="306"/>
      <c r="H557" s="312"/>
    </row>
    <row r="558" spans="5:8" x14ac:dyDescent="0.25">
      <c r="E558" s="17" t="s">
        <v>280</v>
      </c>
      <c r="F558" s="17"/>
      <c r="G558" s="71">
        <v>142079227.72999999</v>
      </c>
      <c r="H558" s="312"/>
    </row>
    <row r="559" spans="5:8" ht="60" x14ac:dyDescent="0.25">
      <c r="E559" s="72" t="s">
        <v>251</v>
      </c>
      <c r="F559" s="17"/>
      <c r="G559" s="71">
        <f>SUM(F560:F570)</f>
        <v>31560105.190000001</v>
      </c>
      <c r="H559" s="312"/>
    </row>
    <row r="560" spans="5:8" ht="45" x14ac:dyDescent="0.25">
      <c r="E560" s="45" t="s">
        <v>308</v>
      </c>
      <c r="F560" s="8">
        <v>89477.759999999995</v>
      </c>
      <c r="G560" s="14"/>
      <c r="H560" s="312"/>
    </row>
    <row r="561" spans="5:8" ht="60" x14ac:dyDescent="0.25">
      <c r="E561" s="45" t="s">
        <v>395</v>
      </c>
      <c r="F561" s="8">
        <v>0</v>
      </c>
      <c r="G561" s="14"/>
      <c r="H561" s="312"/>
    </row>
    <row r="562" spans="5:8" ht="45" x14ac:dyDescent="0.25">
      <c r="E562" s="45" t="s">
        <v>396</v>
      </c>
      <c r="F562" s="8">
        <v>2565564</v>
      </c>
      <c r="G562" s="14"/>
      <c r="H562" s="312"/>
    </row>
    <row r="563" spans="5:8" ht="45" x14ac:dyDescent="0.25">
      <c r="E563" s="45" t="s">
        <v>439</v>
      </c>
      <c r="F563" s="8">
        <v>32480</v>
      </c>
      <c r="G563" s="14"/>
      <c r="H563" s="312"/>
    </row>
    <row r="564" spans="5:8" ht="45" x14ac:dyDescent="0.25">
      <c r="E564" s="45" t="s">
        <v>309</v>
      </c>
      <c r="F564" s="8">
        <v>273105.09000000003</v>
      </c>
      <c r="G564" s="14"/>
      <c r="H564" s="312"/>
    </row>
    <row r="565" spans="5:8" ht="30" x14ac:dyDescent="0.25">
      <c r="E565" s="45" t="s">
        <v>67</v>
      </c>
      <c r="F565" s="8">
        <v>0</v>
      </c>
      <c r="G565" s="14"/>
      <c r="H565" s="312"/>
    </row>
    <row r="566" spans="5:8" ht="30" x14ac:dyDescent="0.25">
      <c r="E566" s="45" t="s">
        <v>310</v>
      </c>
      <c r="F566" s="8">
        <v>0</v>
      </c>
      <c r="G566" s="14"/>
      <c r="H566" s="312"/>
    </row>
    <row r="567" spans="5:8" ht="30" x14ac:dyDescent="0.25">
      <c r="E567" s="45" t="s">
        <v>311</v>
      </c>
      <c r="F567" s="8">
        <v>140647.29</v>
      </c>
      <c r="G567" s="14"/>
      <c r="H567" s="312"/>
    </row>
    <row r="568" spans="5:8" ht="45" x14ac:dyDescent="0.25">
      <c r="E568" s="45" t="s">
        <v>381</v>
      </c>
      <c r="F568" s="8">
        <v>26791747.82</v>
      </c>
      <c r="G568" s="14"/>
      <c r="H568" s="312"/>
    </row>
    <row r="569" spans="5:8" ht="45" x14ac:dyDescent="0.25">
      <c r="E569" s="45" t="s">
        <v>313</v>
      </c>
      <c r="F569" s="8">
        <v>0</v>
      </c>
      <c r="G569" s="14"/>
      <c r="H569" s="312"/>
    </row>
    <row r="570" spans="5:8" ht="30" x14ac:dyDescent="0.25">
      <c r="E570" s="45" t="s">
        <v>312</v>
      </c>
      <c r="F570" s="8">
        <v>1667083.23</v>
      </c>
      <c r="G570" s="14"/>
      <c r="H570" s="312"/>
    </row>
    <row r="571" spans="5:8" ht="60" x14ac:dyDescent="0.25">
      <c r="E571" s="72" t="s">
        <v>252</v>
      </c>
      <c r="F571" s="17"/>
      <c r="G571" s="71">
        <f>SUM(F572:F578)</f>
        <v>33397164.879999999</v>
      </c>
      <c r="H571" s="312"/>
    </row>
    <row r="572" spans="5:8" ht="75" x14ac:dyDescent="0.25">
      <c r="E572" s="45" t="s">
        <v>479</v>
      </c>
      <c r="F572" s="8">
        <v>1817352.02</v>
      </c>
      <c r="G572" s="14"/>
      <c r="H572" s="312"/>
    </row>
    <row r="573" spans="5:8" x14ac:dyDescent="0.25">
      <c r="E573" s="45" t="s">
        <v>480</v>
      </c>
      <c r="F573" s="8"/>
      <c r="G573" s="14"/>
      <c r="H573" s="312"/>
    </row>
    <row r="574" spans="5:8" ht="30" x14ac:dyDescent="0.25">
      <c r="E574" s="45" t="s">
        <v>481</v>
      </c>
      <c r="F574" s="8"/>
      <c r="G574" s="14"/>
      <c r="H574" s="312"/>
    </row>
    <row r="575" spans="5:8" ht="90" x14ac:dyDescent="0.25">
      <c r="E575" s="45" t="s">
        <v>482</v>
      </c>
      <c r="F575" s="8"/>
      <c r="G575" s="14"/>
      <c r="H575" s="312"/>
    </row>
    <row r="576" spans="5:8" ht="45" x14ac:dyDescent="0.25">
      <c r="E576" s="45" t="s">
        <v>483</v>
      </c>
      <c r="F576" s="8"/>
      <c r="G576" s="14"/>
      <c r="H576" s="312"/>
    </row>
    <row r="577" spans="5:8" x14ac:dyDescent="0.25">
      <c r="E577" s="45" t="s">
        <v>484</v>
      </c>
      <c r="F577" s="8"/>
      <c r="G577" s="14"/>
      <c r="H577" s="312"/>
    </row>
    <row r="578" spans="5:8" ht="45" x14ac:dyDescent="0.25">
      <c r="E578" s="45" t="s">
        <v>329</v>
      </c>
      <c r="F578" s="8">
        <v>31579812.859999999</v>
      </c>
      <c r="G578" s="14"/>
      <c r="H578" s="312"/>
    </row>
    <row r="579" spans="5:8" x14ac:dyDescent="0.25">
      <c r="E579" s="23" t="s">
        <v>253</v>
      </c>
      <c r="F579" s="23"/>
      <c r="G579" s="24">
        <f>G558-G559+G571</f>
        <v>143916287.41999999</v>
      </c>
      <c r="H579" s="312"/>
    </row>
    <row r="580" spans="5:8" x14ac:dyDescent="0.25">
      <c r="E580"/>
      <c r="F580"/>
      <c r="G580"/>
      <c r="H580" s="312"/>
    </row>
    <row r="581" spans="5:8" x14ac:dyDescent="0.25">
      <c r="E581"/>
      <c r="F581"/>
      <c r="G581"/>
      <c r="H581" s="312"/>
    </row>
    <row r="582" spans="5:8" ht="15.75" x14ac:dyDescent="0.25">
      <c r="E582" s="75" t="s">
        <v>334</v>
      </c>
      <c r="F582" s="76"/>
      <c r="G582" s="76"/>
      <c r="H582" s="312"/>
    </row>
    <row r="583" spans="5:8" ht="15.75" x14ac:dyDescent="0.25">
      <c r="E583" s="76" t="s">
        <v>335</v>
      </c>
      <c r="F583" s="76"/>
      <c r="G583" s="76"/>
      <c r="H583" s="312"/>
    </row>
    <row r="584" spans="5:8" x14ac:dyDescent="0.25">
      <c r="E584"/>
      <c r="F584"/>
      <c r="G584"/>
      <c r="H584" s="312"/>
    </row>
    <row r="585" spans="5:8" x14ac:dyDescent="0.25">
      <c r="E585"/>
      <c r="F585" s="115"/>
      <c r="G585"/>
    </row>
    <row r="586" spans="5:8" x14ac:dyDescent="0.25">
      <c r="E586"/>
      <c r="F586" s="115"/>
      <c r="H586" s="78"/>
    </row>
    <row r="587" spans="5:8" x14ac:dyDescent="0.25">
      <c r="E587" s="222" t="s">
        <v>453</v>
      </c>
      <c r="F587" s="222"/>
      <c r="H587" s="222" t="s">
        <v>454</v>
      </c>
    </row>
    <row r="588" spans="5:8" x14ac:dyDescent="0.25">
      <c r="E588"/>
      <c r="F588" s="115"/>
    </row>
    <row r="589" spans="5:8" x14ac:dyDescent="0.25">
      <c r="E589"/>
      <c r="F589" s="115"/>
    </row>
    <row r="590" spans="5:8" x14ac:dyDescent="0.25">
      <c r="E590"/>
      <c r="F590" s="115"/>
    </row>
    <row r="591" spans="5:8" x14ac:dyDescent="0.25">
      <c r="E591" s="222" t="s">
        <v>455</v>
      </c>
      <c r="F591" s="222"/>
      <c r="H591" s="222" t="s">
        <v>456</v>
      </c>
    </row>
    <row r="592" spans="5:8" x14ac:dyDescent="0.25">
      <c r="E592"/>
      <c r="F592" s="115"/>
    </row>
    <row r="593" spans="4:8" x14ac:dyDescent="0.25">
      <c r="E593"/>
      <c r="F593" s="115"/>
      <c r="G593"/>
    </row>
    <row r="594" spans="4:8" x14ac:dyDescent="0.25">
      <c r="E594"/>
      <c r="F594" s="128"/>
      <c r="G594" s="59"/>
      <c r="H594" s="59"/>
    </row>
    <row r="595" spans="4:8" x14ac:dyDescent="0.25">
      <c r="E595" s="222" t="s">
        <v>455</v>
      </c>
      <c r="F595" s="222"/>
      <c r="G595" s="55"/>
      <c r="H595" s="55"/>
    </row>
    <row r="596" spans="4:8" x14ac:dyDescent="0.25">
      <c r="E596" s="312"/>
      <c r="F596" s="312"/>
      <c r="G596" s="312"/>
      <c r="H596" s="312"/>
    </row>
    <row r="597" spans="4:8" x14ac:dyDescent="0.25">
      <c r="E597" s="312"/>
      <c r="F597" s="312"/>
      <c r="G597" s="312"/>
      <c r="H597" s="312"/>
    </row>
    <row r="598" spans="4:8" x14ac:dyDescent="0.25">
      <c r="D598" s="240" t="s">
        <v>254</v>
      </c>
      <c r="E598" s="240"/>
      <c r="F598" s="240"/>
      <c r="G598" s="240"/>
      <c r="H598" s="240"/>
    </row>
    <row r="599" spans="4:8" x14ac:dyDescent="0.25">
      <c r="D599" s="286" t="s">
        <v>255</v>
      </c>
      <c r="E599" s="286"/>
      <c r="F599" s="286"/>
      <c r="G599" s="286"/>
      <c r="H599" s="286"/>
    </row>
    <row r="600" spans="4:8" x14ac:dyDescent="0.25">
      <c r="D600" s="286" t="s">
        <v>467</v>
      </c>
      <c r="E600" s="286"/>
      <c r="F600" s="286"/>
      <c r="G600" s="286"/>
      <c r="H600" s="286"/>
    </row>
    <row r="601" spans="4:8" x14ac:dyDescent="0.25">
      <c r="D601" s="233"/>
      <c r="E601" s="233"/>
      <c r="F601" s="233"/>
      <c r="G601" s="233"/>
      <c r="H601" s="233"/>
    </row>
    <row r="602" spans="4:8" x14ac:dyDescent="0.25">
      <c r="D602" s="13" t="s">
        <v>282</v>
      </c>
      <c r="E602" s="13"/>
      <c r="F602" s="13"/>
      <c r="G602" s="13"/>
    </row>
    <row r="603" spans="4:8" x14ac:dyDescent="0.25">
      <c r="E603"/>
      <c r="F603"/>
      <c r="G603"/>
    </row>
    <row r="604" spans="4:8" x14ac:dyDescent="0.25">
      <c r="D604" s="13" t="s">
        <v>283</v>
      </c>
      <c r="E604"/>
      <c r="F604"/>
      <c r="G604"/>
    </row>
    <row r="605" spans="4:8" x14ac:dyDescent="0.25">
      <c r="D605" s="13"/>
      <c r="E605"/>
      <c r="F605"/>
      <c r="G605"/>
    </row>
    <row r="606" spans="4:8" x14ac:dyDescent="0.25">
      <c r="D606" s="281" t="s">
        <v>451</v>
      </c>
      <c r="E606" s="281"/>
      <c r="F606" s="281"/>
      <c r="G606" s="281"/>
      <c r="H606" s="281"/>
    </row>
    <row r="607" spans="4:8" x14ac:dyDescent="0.25">
      <c r="D607" s="256" t="s">
        <v>486</v>
      </c>
      <c r="E607" s="257"/>
      <c r="F607" s="257"/>
      <c r="G607" s="257"/>
      <c r="H607" s="258"/>
    </row>
    <row r="608" spans="4:8" x14ac:dyDescent="0.25">
      <c r="D608" s="256" t="s">
        <v>397</v>
      </c>
      <c r="E608" s="257"/>
      <c r="F608" s="257"/>
      <c r="G608" s="257"/>
      <c r="H608" s="258"/>
    </row>
    <row r="609" spans="4:8" ht="15.75" x14ac:dyDescent="0.25">
      <c r="D609" s="91" t="s">
        <v>84</v>
      </c>
      <c r="E609" s="91" t="s">
        <v>287</v>
      </c>
      <c r="F609" s="91" t="s">
        <v>284</v>
      </c>
      <c r="G609" s="91" t="s">
        <v>285</v>
      </c>
      <c r="H609" s="91" t="s">
        <v>288</v>
      </c>
    </row>
    <row r="610" spans="4:8" x14ac:dyDescent="0.25">
      <c r="D610" s="72" t="s">
        <v>398</v>
      </c>
      <c r="E610" s="39">
        <v>0</v>
      </c>
      <c r="F610" s="39">
        <v>0</v>
      </c>
      <c r="G610" s="39">
        <v>0</v>
      </c>
      <c r="H610" s="39">
        <v>0</v>
      </c>
    </row>
    <row r="611" spans="4:8" x14ac:dyDescent="0.25">
      <c r="D611" s="72" t="s">
        <v>399</v>
      </c>
      <c r="E611" s="8">
        <v>0</v>
      </c>
      <c r="F611" s="8">
        <v>0</v>
      </c>
      <c r="G611" s="8">
        <v>0</v>
      </c>
      <c r="H611" s="8">
        <v>0</v>
      </c>
    </row>
    <row r="612" spans="4:8" x14ac:dyDescent="0.25">
      <c r="D612" s="72" t="s">
        <v>400</v>
      </c>
      <c r="E612" s="39">
        <v>9008962</v>
      </c>
      <c r="F612" s="39">
        <v>6577441</v>
      </c>
      <c r="G612" s="39">
        <v>6577441</v>
      </c>
      <c r="H612" s="39">
        <f>SUM(H613:H614)</f>
        <v>0</v>
      </c>
    </row>
    <row r="613" spans="4:8" ht="30" x14ac:dyDescent="0.25">
      <c r="D613" s="92" t="s">
        <v>405</v>
      </c>
      <c r="E613" s="8">
        <v>4504481</v>
      </c>
      <c r="F613" s="8">
        <v>1036480</v>
      </c>
      <c r="G613" s="8">
        <v>5540961</v>
      </c>
      <c r="H613" s="8">
        <v>0</v>
      </c>
    </row>
    <row r="614" spans="4:8" ht="30" x14ac:dyDescent="0.25">
      <c r="D614" s="93" t="s">
        <v>406</v>
      </c>
      <c r="E614" s="8">
        <v>4504481</v>
      </c>
      <c r="F614" s="8">
        <v>5540961</v>
      </c>
      <c r="G614" s="8">
        <v>1036480</v>
      </c>
      <c r="H614" s="8">
        <v>0</v>
      </c>
    </row>
    <row r="615" spans="4:8" x14ac:dyDescent="0.25">
      <c r="D615" s="72" t="s">
        <v>401</v>
      </c>
      <c r="E615" s="8">
        <v>0</v>
      </c>
      <c r="F615" s="8">
        <v>0</v>
      </c>
      <c r="G615" s="8">
        <v>0</v>
      </c>
      <c r="H615" s="8">
        <v>0</v>
      </c>
    </row>
    <row r="616" spans="4:8" x14ac:dyDescent="0.25">
      <c r="D616" s="72" t="s">
        <v>402</v>
      </c>
      <c r="E616" s="8">
        <v>0</v>
      </c>
      <c r="F616" s="8">
        <v>0</v>
      </c>
      <c r="G616" s="8">
        <v>0</v>
      </c>
      <c r="H616" s="8">
        <v>0</v>
      </c>
    </row>
    <row r="617" spans="4:8" x14ac:dyDescent="0.25">
      <c r="D617" s="72" t="s">
        <v>403</v>
      </c>
      <c r="E617" s="8">
        <v>0</v>
      </c>
      <c r="F617" s="8">
        <v>0</v>
      </c>
      <c r="G617" s="8">
        <v>0</v>
      </c>
      <c r="H617" s="8">
        <v>0</v>
      </c>
    </row>
    <row r="618" spans="4:8" x14ac:dyDescent="0.25">
      <c r="D618" s="72" t="s">
        <v>404</v>
      </c>
      <c r="E618" s="8">
        <v>0</v>
      </c>
      <c r="F618" s="8">
        <v>0</v>
      </c>
      <c r="G618" s="8">
        <v>0</v>
      </c>
      <c r="H618" s="8">
        <v>0</v>
      </c>
    </row>
    <row r="619" spans="4:8" x14ac:dyDescent="0.25">
      <c r="D619" s="99"/>
      <c r="E619" s="99"/>
      <c r="F619" s="99"/>
      <c r="G619" s="99"/>
      <c r="H619" s="99"/>
    </row>
    <row r="620" spans="4:8" ht="15.75" x14ac:dyDescent="0.25">
      <c r="D620" s="272" t="s">
        <v>334</v>
      </c>
      <c r="E620" s="272"/>
      <c r="F620" s="272"/>
      <c r="G620" s="272"/>
      <c r="H620" s="272"/>
    </row>
    <row r="621" spans="4:8" ht="15.75" x14ac:dyDescent="0.25">
      <c r="D621" s="273" t="s">
        <v>335</v>
      </c>
      <c r="E621" s="273"/>
      <c r="F621" s="273"/>
      <c r="G621" s="273"/>
      <c r="H621" s="273"/>
    </row>
    <row r="622" spans="4:8" ht="15.75" x14ac:dyDescent="0.25">
      <c r="D622" s="225"/>
      <c r="E622" s="225"/>
      <c r="F622" s="225"/>
      <c r="G622" s="225"/>
      <c r="H622" s="225"/>
    </row>
    <row r="623" spans="4:8" x14ac:dyDescent="0.25">
      <c r="E623"/>
      <c r="F623"/>
      <c r="G623"/>
    </row>
    <row r="624" spans="4:8" x14ac:dyDescent="0.25">
      <c r="E624"/>
    </row>
    <row r="625" spans="4:10" x14ac:dyDescent="0.25">
      <c r="D625" s="269" t="s">
        <v>466</v>
      </c>
      <c r="E625" s="269"/>
      <c r="H625" s="224" t="s">
        <v>454</v>
      </c>
      <c r="I625" s="224"/>
      <c r="J625" s="224"/>
    </row>
    <row r="626" spans="4:10" x14ac:dyDescent="0.25">
      <c r="E626" s="233"/>
    </row>
    <row r="627" spans="4:10" x14ac:dyDescent="0.25">
      <c r="E627" s="233"/>
    </row>
    <row r="628" spans="4:10" x14ac:dyDescent="0.25">
      <c r="E628" s="233"/>
    </row>
    <row r="629" spans="4:10" x14ac:dyDescent="0.25">
      <c r="D629" s="269" t="s">
        <v>455</v>
      </c>
      <c r="E629" s="269"/>
      <c r="H629" s="224" t="s">
        <v>456</v>
      </c>
      <c r="I629" s="224"/>
      <c r="J629" s="224"/>
    </row>
    <row r="630" spans="4:10" x14ac:dyDescent="0.25">
      <c r="E630" s="233"/>
      <c r="F630"/>
      <c r="G630"/>
    </row>
    <row r="631" spans="4:10" x14ac:dyDescent="0.25">
      <c r="E631" s="233"/>
      <c r="F631"/>
      <c r="G631"/>
    </row>
    <row r="632" spans="4:10" x14ac:dyDescent="0.25">
      <c r="E632" s="94"/>
      <c r="F632" s="59"/>
      <c r="G632" s="59"/>
    </row>
    <row r="633" spans="4:10" x14ac:dyDescent="0.25">
      <c r="D633" s="269" t="s">
        <v>455</v>
      </c>
      <c r="E633" s="269"/>
      <c r="F633" s="55"/>
      <c r="G633" s="55"/>
    </row>
    <row r="634" spans="4:10" x14ac:dyDescent="0.25">
      <c r="D634" s="94"/>
      <c r="E634" s="94"/>
      <c r="F634" s="55"/>
      <c r="G634" s="55"/>
    </row>
    <row r="635" spans="4:10" x14ac:dyDescent="0.25">
      <c r="D635" s="94"/>
      <c r="E635" s="94"/>
      <c r="F635" s="55"/>
      <c r="G635" s="55"/>
    </row>
    <row r="636" spans="4:10" x14ac:dyDescent="0.25">
      <c r="D636" s="13" t="s">
        <v>286</v>
      </c>
      <c r="E636"/>
      <c r="F636"/>
      <c r="G636"/>
    </row>
    <row r="637" spans="4:10" x14ac:dyDescent="0.25">
      <c r="D637" s="13"/>
      <c r="E637"/>
      <c r="F637"/>
      <c r="G637"/>
    </row>
    <row r="638" spans="4:10" x14ac:dyDescent="0.25">
      <c r="D638" s="19" t="s">
        <v>407</v>
      </c>
      <c r="E638"/>
      <c r="F638"/>
      <c r="G638"/>
    </row>
    <row r="639" spans="4:10" x14ac:dyDescent="0.25">
      <c r="D639" s="19" t="s">
        <v>408</v>
      </c>
      <c r="E639"/>
      <c r="F639"/>
      <c r="G639"/>
    </row>
    <row r="640" spans="4:10" x14ac:dyDescent="0.25">
      <c r="D640" s="13"/>
      <c r="E640"/>
      <c r="F640"/>
      <c r="G640"/>
    </row>
    <row r="641" spans="4:8" x14ac:dyDescent="0.25">
      <c r="D641" s="19" t="s">
        <v>487</v>
      </c>
      <c r="E641" s="19"/>
      <c r="F641" s="19"/>
      <c r="G641" s="19"/>
      <c r="H641" s="19"/>
    </row>
    <row r="642" spans="4:8" x14ac:dyDescent="0.25">
      <c r="E642"/>
      <c r="F642"/>
      <c r="G642"/>
    </row>
    <row r="643" spans="4:8" x14ac:dyDescent="0.25">
      <c r="D643" s="256" t="s">
        <v>451</v>
      </c>
      <c r="E643" s="257"/>
      <c r="F643" s="257"/>
      <c r="G643" s="257"/>
      <c r="H643" s="258"/>
    </row>
    <row r="644" spans="4:8" x14ac:dyDescent="0.25">
      <c r="D644" s="256" t="s">
        <v>488</v>
      </c>
      <c r="E644" s="257"/>
      <c r="F644" s="257"/>
      <c r="G644" s="257"/>
      <c r="H644" s="258"/>
    </row>
    <row r="645" spans="4:8" x14ac:dyDescent="0.25">
      <c r="D645" s="256" t="s">
        <v>286</v>
      </c>
      <c r="E645" s="257"/>
      <c r="F645" s="257"/>
      <c r="G645" s="257"/>
      <c r="H645" s="258"/>
    </row>
    <row r="646" spans="4:8" ht="16.5" thickBot="1" x14ac:dyDescent="0.3">
      <c r="D646" s="102" t="s">
        <v>84</v>
      </c>
      <c r="E646" s="102" t="s">
        <v>287</v>
      </c>
      <c r="F646" s="102" t="s">
        <v>284</v>
      </c>
      <c r="G646" s="102" t="s">
        <v>285</v>
      </c>
      <c r="H646" s="102" t="s">
        <v>288</v>
      </c>
    </row>
    <row r="647" spans="4:8" ht="25.5" x14ac:dyDescent="0.25">
      <c r="D647" s="221" t="s">
        <v>489</v>
      </c>
      <c r="E647" s="191">
        <v>0</v>
      </c>
      <c r="F647" s="191">
        <v>1266750514.2399998</v>
      </c>
      <c r="G647" s="191">
        <v>1266750514.2400002</v>
      </c>
      <c r="H647" s="191">
        <v>0</v>
      </c>
    </row>
    <row r="648" spans="4:8" ht="15.75" x14ac:dyDescent="0.25">
      <c r="D648" s="100" t="s">
        <v>289</v>
      </c>
      <c r="E648" s="193">
        <v>0</v>
      </c>
      <c r="F648" s="193">
        <v>363429874.64999998</v>
      </c>
      <c r="G648" s="193">
        <v>363429874.64999998</v>
      </c>
      <c r="H648" s="192">
        <v>0</v>
      </c>
    </row>
    <row r="649" spans="4:8" x14ac:dyDescent="0.25">
      <c r="D649" s="93" t="s">
        <v>290</v>
      </c>
      <c r="E649" s="192">
        <v>0</v>
      </c>
      <c r="F649" s="192">
        <v>109163913.65000001</v>
      </c>
      <c r="G649" s="192">
        <v>0</v>
      </c>
      <c r="H649" s="192">
        <v>109163913.65000001</v>
      </c>
    </row>
    <row r="650" spans="4:8" x14ac:dyDescent="0.25">
      <c r="D650" s="93" t="s">
        <v>291</v>
      </c>
      <c r="E650" s="192">
        <v>0</v>
      </c>
      <c r="F650" s="192">
        <v>127132980.5</v>
      </c>
      <c r="G650" s="192">
        <v>109163913.65000001</v>
      </c>
      <c r="H650" s="192">
        <v>-17969066.850000001</v>
      </c>
    </row>
    <row r="651" spans="4:8" ht="30" x14ac:dyDescent="0.25">
      <c r="D651" s="51" t="s">
        <v>292</v>
      </c>
      <c r="E651" s="192">
        <v>0</v>
      </c>
      <c r="F651" s="192">
        <v>0</v>
      </c>
      <c r="G651" s="192">
        <v>0</v>
      </c>
      <c r="H651" s="192">
        <v>0</v>
      </c>
    </row>
    <row r="652" spans="4:8" x14ac:dyDescent="0.25">
      <c r="D652" s="51" t="s">
        <v>293</v>
      </c>
      <c r="E652" s="192">
        <v>0</v>
      </c>
      <c r="F652" s="192">
        <v>127132980.5</v>
      </c>
      <c r="G652" s="192">
        <v>127132980.5</v>
      </c>
      <c r="H652" s="192">
        <v>0</v>
      </c>
    </row>
    <row r="653" spans="4:8" x14ac:dyDescent="0.25">
      <c r="D653" s="51" t="s">
        <v>294</v>
      </c>
      <c r="E653" s="41">
        <v>0</v>
      </c>
      <c r="F653" s="220">
        <v>0</v>
      </c>
      <c r="G653" s="220">
        <v>127132980.5</v>
      </c>
      <c r="H653" s="192">
        <v>127132980.5</v>
      </c>
    </row>
    <row r="654" spans="4:8" ht="31.5" x14ac:dyDescent="0.25">
      <c r="D654" s="101" t="s">
        <v>295</v>
      </c>
      <c r="E654" s="193">
        <v>0</v>
      </c>
      <c r="F654" s="193">
        <v>903320639.58999991</v>
      </c>
      <c r="G654" s="193">
        <v>903320639.59000015</v>
      </c>
      <c r="H654" s="193">
        <v>0</v>
      </c>
    </row>
    <row r="655" spans="4:8" ht="30" x14ac:dyDescent="0.25">
      <c r="D655" s="45" t="s">
        <v>296</v>
      </c>
      <c r="E655" s="192">
        <v>0</v>
      </c>
      <c r="F655" s="192">
        <v>0</v>
      </c>
      <c r="G655" s="192">
        <v>109163913.25</v>
      </c>
      <c r="H655" s="192">
        <v>109163913.25</v>
      </c>
    </row>
    <row r="656" spans="4:8" ht="30" x14ac:dyDescent="0.25">
      <c r="D656" s="45" t="s">
        <v>297</v>
      </c>
      <c r="E656" s="192">
        <v>0</v>
      </c>
      <c r="F656" s="192">
        <v>243934726.33000001</v>
      </c>
      <c r="G656" s="192">
        <v>233177961.34999999</v>
      </c>
      <c r="H656" s="192">
        <v>10756764.980000019</v>
      </c>
    </row>
    <row r="657" spans="4:10" ht="45" x14ac:dyDescent="0.25">
      <c r="D657" s="45" t="s">
        <v>298</v>
      </c>
      <c r="E657" s="192">
        <v>0</v>
      </c>
      <c r="F657" s="192">
        <v>91467000.349999994</v>
      </c>
      <c r="G657" s="192">
        <v>134770813.08000001</v>
      </c>
      <c r="H657" s="192">
        <v>43303812.729999997</v>
      </c>
    </row>
    <row r="658" spans="4:10" ht="30" x14ac:dyDescent="0.25">
      <c r="D658" s="45" t="s">
        <v>299</v>
      </c>
      <c r="E658" s="192">
        <v>0</v>
      </c>
      <c r="F658" s="192">
        <v>141710961</v>
      </c>
      <c r="G658" s="192">
        <v>142079227.72999999</v>
      </c>
      <c r="H658" s="192">
        <v>-368266.72999998927</v>
      </c>
    </row>
    <row r="659" spans="4:10" ht="30" x14ac:dyDescent="0.25">
      <c r="D659" s="45" t="s">
        <v>300</v>
      </c>
      <c r="E659" s="192">
        <v>0</v>
      </c>
      <c r="F659" s="192">
        <v>142079227.72999999</v>
      </c>
      <c r="G659" s="192">
        <v>142079227.72999999</v>
      </c>
      <c r="H659" s="192">
        <v>0</v>
      </c>
    </row>
    <row r="660" spans="4:10" ht="30" x14ac:dyDescent="0.25">
      <c r="D660" s="45" t="s">
        <v>301</v>
      </c>
      <c r="E660" s="192">
        <v>0</v>
      </c>
      <c r="F660" s="192">
        <v>142079227.72999999</v>
      </c>
      <c r="G660" s="192">
        <v>142049496.44999999</v>
      </c>
      <c r="H660" s="192">
        <v>29731.280000001192</v>
      </c>
    </row>
    <row r="661" spans="4:10" ht="30" x14ac:dyDescent="0.25">
      <c r="D661" s="45" t="s">
        <v>302</v>
      </c>
      <c r="E661" s="8">
        <v>0</v>
      </c>
      <c r="F661" s="8">
        <v>142049496.44999999</v>
      </c>
      <c r="G661" s="8">
        <v>0</v>
      </c>
      <c r="H661" s="8">
        <v>142049496.44999999</v>
      </c>
    </row>
    <row r="662" spans="4:10" x14ac:dyDescent="0.25">
      <c r="E662"/>
      <c r="F662"/>
      <c r="G662"/>
    </row>
    <row r="663" spans="4:10" ht="15.75" x14ac:dyDescent="0.25">
      <c r="D663" s="272" t="s">
        <v>334</v>
      </c>
      <c r="E663" s="272"/>
      <c r="F663" s="272"/>
      <c r="G663" s="272"/>
      <c r="H663" s="272"/>
    </row>
    <row r="664" spans="4:10" ht="15.75" x14ac:dyDescent="0.25">
      <c r="D664" s="273" t="s">
        <v>335</v>
      </c>
      <c r="E664" s="273"/>
      <c r="F664" s="273"/>
      <c r="G664" s="273"/>
      <c r="H664" s="273"/>
    </row>
    <row r="665" spans="4:10" x14ac:dyDescent="0.25">
      <c r="E665"/>
      <c r="F665"/>
      <c r="G665"/>
    </row>
    <row r="666" spans="4:10" x14ac:dyDescent="0.25">
      <c r="E666"/>
      <c r="F666"/>
      <c r="G666"/>
    </row>
    <row r="667" spans="4:10" x14ac:dyDescent="0.25">
      <c r="D667" s="269" t="s">
        <v>466</v>
      </c>
      <c r="E667" s="269"/>
      <c r="H667" s="269" t="s">
        <v>454</v>
      </c>
      <c r="I667" s="269"/>
      <c r="J667" s="269"/>
    </row>
    <row r="668" spans="4:10" x14ac:dyDescent="0.25">
      <c r="E668" s="233"/>
    </row>
    <row r="669" spans="4:10" x14ac:dyDescent="0.25">
      <c r="E669" s="233"/>
    </row>
    <row r="670" spans="4:10" x14ac:dyDescent="0.25">
      <c r="E670" s="233"/>
    </row>
    <row r="671" spans="4:10" x14ac:dyDescent="0.25">
      <c r="D671" s="269" t="s">
        <v>455</v>
      </c>
      <c r="E671" s="269"/>
      <c r="H671" s="269" t="s">
        <v>456</v>
      </c>
      <c r="I671" s="269"/>
      <c r="J671" s="269"/>
    </row>
    <row r="672" spans="4:10" x14ac:dyDescent="0.25">
      <c r="E672" s="233"/>
    </row>
    <row r="673" spans="4:7" x14ac:dyDescent="0.25">
      <c r="E673" s="233"/>
      <c r="F673"/>
      <c r="G673"/>
    </row>
    <row r="674" spans="4:7" x14ac:dyDescent="0.25">
      <c r="E674" s="94"/>
      <c r="F674" s="59"/>
      <c r="G674" s="59"/>
    </row>
    <row r="675" spans="4:7" x14ac:dyDescent="0.25">
      <c r="D675" s="269" t="s">
        <v>455</v>
      </c>
      <c r="E675" s="269"/>
      <c r="F675" s="55"/>
      <c r="G675" s="55"/>
    </row>
    <row r="676" spans="4:7" x14ac:dyDescent="0.25">
      <c r="E676"/>
      <c r="F676"/>
      <c r="G676"/>
    </row>
    <row r="677" spans="4:7" x14ac:dyDescent="0.25">
      <c r="E677"/>
      <c r="F677"/>
      <c r="G677"/>
    </row>
    <row r="678" spans="4:7" x14ac:dyDescent="0.25">
      <c r="D678" s="234" t="s">
        <v>14</v>
      </c>
      <c r="E678" s="234">
        <v>2017</v>
      </c>
      <c r="F678"/>
      <c r="G678"/>
    </row>
    <row r="679" spans="4:7" x14ac:dyDescent="0.25">
      <c r="D679" s="17" t="s">
        <v>117</v>
      </c>
      <c r="E679" s="39">
        <f>E680+E681+E682</f>
        <v>4083090.98</v>
      </c>
      <c r="F679"/>
      <c r="G679"/>
    </row>
    <row r="680" spans="4:7" x14ac:dyDescent="0.25">
      <c r="D680" s="1" t="s">
        <v>118</v>
      </c>
      <c r="E680" s="8">
        <v>3010085.53</v>
      </c>
    </row>
    <row r="681" spans="4:7" x14ac:dyDescent="0.25">
      <c r="D681" s="1" t="s">
        <v>119</v>
      </c>
      <c r="E681" s="8">
        <v>1031256.48</v>
      </c>
    </row>
    <row r="682" spans="4:7" x14ac:dyDescent="0.25">
      <c r="D682" s="1" t="s">
        <v>120</v>
      </c>
      <c r="E682" s="8">
        <v>41748.97</v>
      </c>
    </row>
    <row r="683" spans="4:7" x14ac:dyDescent="0.25">
      <c r="D683" s="17" t="s">
        <v>121</v>
      </c>
      <c r="E683" s="41">
        <f>SUM(E684:E686)</f>
        <v>3072445.7</v>
      </c>
    </row>
    <row r="684" spans="4:7" x14ac:dyDescent="0.25">
      <c r="D684" s="1" t="s">
        <v>122</v>
      </c>
      <c r="E684" s="8">
        <v>2965457.2</v>
      </c>
    </row>
    <row r="685" spans="4:7" x14ac:dyDescent="0.25">
      <c r="D685" s="1" t="s">
        <v>123</v>
      </c>
      <c r="E685" s="8">
        <v>0</v>
      </c>
    </row>
    <row r="686" spans="4:7" x14ac:dyDescent="0.25">
      <c r="D686" s="1" t="s">
        <v>124</v>
      </c>
      <c r="E686" s="8">
        <v>106988.5</v>
      </c>
    </row>
    <row r="687" spans="4:7" x14ac:dyDescent="0.25">
      <c r="D687" s="42" t="s">
        <v>125</v>
      </c>
      <c r="E687" s="43">
        <f>SUM(E688:E689)</f>
        <v>34184.28</v>
      </c>
    </row>
    <row r="688" spans="4:7" x14ac:dyDescent="0.25">
      <c r="D688" s="1" t="s">
        <v>126</v>
      </c>
      <c r="E688" s="8">
        <v>0</v>
      </c>
    </row>
    <row r="689" spans="4:10" x14ac:dyDescent="0.25">
      <c r="D689" s="1" t="s">
        <v>127</v>
      </c>
      <c r="E689" s="8">
        <v>34184.28</v>
      </c>
    </row>
    <row r="690" spans="4:10" x14ac:dyDescent="0.25">
      <c r="D690" s="17" t="s">
        <v>128</v>
      </c>
      <c r="E690" s="41">
        <f>SUM(E691)</f>
        <v>97423</v>
      </c>
    </row>
    <row r="691" spans="4:10" x14ac:dyDescent="0.25">
      <c r="D691" s="1" t="s">
        <v>129</v>
      </c>
      <c r="E691" s="8">
        <v>97423</v>
      </c>
    </row>
    <row r="692" spans="4:10" x14ac:dyDescent="0.25">
      <c r="D692" s="17" t="s">
        <v>130</v>
      </c>
      <c r="E692" s="71">
        <f>SUM(E693:E694)</f>
        <v>23567852.199999999</v>
      </c>
    </row>
    <row r="693" spans="4:10" x14ac:dyDescent="0.25">
      <c r="D693" s="1" t="s">
        <v>131</v>
      </c>
      <c r="E693" s="8">
        <v>15778308</v>
      </c>
    </row>
    <row r="694" spans="4:10" x14ac:dyDescent="0.25">
      <c r="D694" s="38" t="s">
        <v>132</v>
      </c>
      <c r="E694" s="8">
        <v>7789544.2000000002</v>
      </c>
    </row>
    <row r="695" spans="4:10" x14ac:dyDescent="0.25">
      <c r="D695" s="234" t="s">
        <v>37</v>
      </c>
      <c r="E695" s="24">
        <f>SUM(E692+E690+E687+E683+E679)</f>
        <v>30854996.16</v>
      </c>
    </row>
    <row r="697" spans="4:10" x14ac:dyDescent="0.25">
      <c r="E697"/>
      <c r="F697"/>
      <c r="G697"/>
    </row>
    <row r="698" spans="4:10" x14ac:dyDescent="0.25">
      <c r="D698" s="269" t="s">
        <v>466</v>
      </c>
      <c r="E698" s="269"/>
      <c r="H698" s="269" t="s">
        <v>454</v>
      </c>
      <c r="I698" s="269"/>
      <c r="J698" s="269"/>
    </row>
    <row r="699" spans="4:10" x14ac:dyDescent="0.25">
      <c r="E699" s="233"/>
    </row>
    <row r="700" spans="4:10" x14ac:dyDescent="0.25">
      <c r="E700" s="233"/>
    </row>
    <row r="701" spans="4:10" x14ac:dyDescent="0.25">
      <c r="E701" s="233"/>
    </row>
    <row r="702" spans="4:10" x14ac:dyDescent="0.25">
      <c r="D702" s="269" t="s">
        <v>455</v>
      </c>
      <c r="E702" s="269"/>
      <c r="H702" s="269" t="s">
        <v>456</v>
      </c>
      <c r="I702" s="269"/>
      <c r="J702" s="269"/>
    </row>
    <row r="703" spans="4:10" x14ac:dyDescent="0.25">
      <c r="E703" s="233"/>
    </row>
    <row r="704" spans="4:10" x14ac:dyDescent="0.25">
      <c r="E704" s="233"/>
      <c r="F704"/>
      <c r="G704"/>
    </row>
    <row r="705" spans="4:10" x14ac:dyDescent="0.25">
      <c r="E705" s="94"/>
      <c r="F705" s="59"/>
      <c r="G705" s="59"/>
    </row>
    <row r="706" spans="4:10" x14ac:dyDescent="0.25">
      <c r="D706" s="269" t="s">
        <v>455</v>
      </c>
      <c r="E706" s="269"/>
      <c r="F706" s="55"/>
      <c r="G706" s="55"/>
    </row>
    <row r="710" spans="4:10" x14ac:dyDescent="0.25">
      <c r="D710" s="16" t="s">
        <v>227</v>
      </c>
      <c r="E710" s="66" t="s">
        <v>304</v>
      </c>
      <c r="F710" s="66" t="s">
        <v>305</v>
      </c>
      <c r="G710" s="66" t="s">
        <v>306</v>
      </c>
    </row>
    <row r="711" spans="4:10" x14ac:dyDescent="0.25">
      <c r="D711" s="1" t="s">
        <v>303</v>
      </c>
      <c r="E711" s="8">
        <v>30308487.690000001</v>
      </c>
      <c r="F711" s="8">
        <v>26894730.84</v>
      </c>
      <c r="G711" s="8">
        <v>3413756.85</v>
      </c>
    </row>
    <row r="713" spans="4:10" x14ac:dyDescent="0.25">
      <c r="E713"/>
      <c r="F713"/>
      <c r="G713"/>
    </row>
    <row r="714" spans="4:10" x14ac:dyDescent="0.25">
      <c r="D714" s="269" t="s">
        <v>466</v>
      </c>
      <c r="E714" s="269"/>
      <c r="H714" s="269" t="s">
        <v>454</v>
      </c>
      <c r="I714" s="269"/>
      <c r="J714" s="269"/>
    </row>
    <row r="715" spans="4:10" x14ac:dyDescent="0.25">
      <c r="E715" s="233"/>
    </row>
    <row r="716" spans="4:10" x14ac:dyDescent="0.25">
      <c r="E716" s="233"/>
    </row>
    <row r="717" spans="4:10" x14ac:dyDescent="0.25">
      <c r="E717" s="233"/>
    </row>
    <row r="718" spans="4:10" x14ac:dyDescent="0.25">
      <c r="D718" s="269" t="s">
        <v>455</v>
      </c>
      <c r="E718" s="269"/>
      <c r="H718" s="269" t="s">
        <v>456</v>
      </c>
      <c r="I718" s="269"/>
      <c r="J718" s="269"/>
    </row>
    <row r="719" spans="4:10" x14ac:dyDescent="0.25">
      <c r="E719" s="233"/>
    </row>
    <row r="720" spans="4:10" x14ac:dyDescent="0.25">
      <c r="E720" s="233"/>
      <c r="F720"/>
      <c r="G720"/>
    </row>
    <row r="721" spans="4:7" x14ac:dyDescent="0.25">
      <c r="E721" s="94"/>
      <c r="F721" s="59"/>
      <c r="G721" s="59"/>
    </row>
    <row r="722" spans="4:7" x14ac:dyDescent="0.25">
      <c r="D722" s="269" t="s">
        <v>455</v>
      </c>
      <c r="E722" s="269"/>
      <c r="F722" s="55"/>
      <c r="G722" s="55"/>
    </row>
  </sheetData>
  <mergeCells count="217">
    <mergeCell ref="D413:G413"/>
    <mergeCell ref="E483:G483"/>
    <mergeCell ref="E502:G502"/>
    <mergeCell ref="E533:G533"/>
    <mergeCell ref="E553:G553"/>
    <mergeCell ref="D598:H598"/>
    <mergeCell ref="D599:H599"/>
    <mergeCell ref="D600:H600"/>
    <mergeCell ref="D606:H606"/>
    <mergeCell ref="D607:H607"/>
    <mergeCell ref="D608:H608"/>
    <mergeCell ref="D620:H620"/>
    <mergeCell ref="D621:H621"/>
    <mergeCell ref="D625:E625"/>
    <mergeCell ref="H667:J667"/>
    <mergeCell ref="D629:E629"/>
    <mergeCell ref="D633:E633"/>
    <mergeCell ref="D643:H643"/>
    <mergeCell ref="D644:H644"/>
    <mergeCell ref="H671:J671"/>
    <mergeCell ref="D645:H645"/>
    <mergeCell ref="D663:H663"/>
    <mergeCell ref="D664:H664"/>
    <mergeCell ref="D667:E667"/>
    <mergeCell ref="D698:E698"/>
    <mergeCell ref="H698:J698"/>
    <mergeCell ref="D414:G414"/>
    <mergeCell ref="E484:G484"/>
    <mergeCell ref="E485:G485"/>
    <mergeCell ref="E486:G486"/>
    <mergeCell ref="E487:G487"/>
    <mergeCell ref="E503:G503"/>
    <mergeCell ref="E504:G504"/>
    <mergeCell ref="E505:G505"/>
    <mergeCell ref="E506:G506"/>
    <mergeCell ref="E534:G534"/>
    <mergeCell ref="E535:G535"/>
    <mergeCell ref="E536:G536"/>
    <mergeCell ref="E556:G556"/>
    <mergeCell ref="E557:G557"/>
    <mergeCell ref="D671:E671"/>
    <mergeCell ref="D675:E675"/>
    <mergeCell ref="D702:E702"/>
    <mergeCell ref="E537:G537"/>
    <mergeCell ref="E554:G554"/>
    <mergeCell ref="E555:G555"/>
    <mergeCell ref="H702:J702"/>
    <mergeCell ref="D706:E706"/>
    <mergeCell ref="D714:E714"/>
    <mergeCell ref="H714:J714"/>
    <mergeCell ref="D718:E718"/>
    <mergeCell ref="H718:J718"/>
    <mergeCell ref="D722:E722"/>
    <mergeCell ref="D341:E341"/>
    <mergeCell ref="D345:E345"/>
    <mergeCell ref="D349:E349"/>
    <mergeCell ref="D353:H353"/>
    <mergeCell ref="D354:H354"/>
    <mergeCell ref="E374:F374"/>
    <mergeCell ref="E375:F375"/>
    <mergeCell ref="E376:F376"/>
    <mergeCell ref="E377:F377"/>
    <mergeCell ref="E379:F379"/>
    <mergeCell ref="E380:F380"/>
    <mergeCell ref="E398:I398"/>
    <mergeCell ref="E399:I399"/>
    <mergeCell ref="D335:H335"/>
    <mergeCell ref="D336:H336"/>
    <mergeCell ref="D318:H318"/>
    <mergeCell ref="D319:H319"/>
    <mergeCell ref="D321:H321"/>
    <mergeCell ref="D328:H328"/>
    <mergeCell ref="D334:H334"/>
    <mergeCell ref="E310:F310"/>
    <mergeCell ref="E311:F311"/>
    <mergeCell ref="E312:F312"/>
    <mergeCell ref="E313:F313"/>
    <mergeCell ref="D316:H316"/>
    <mergeCell ref="E305:F305"/>
    <mergeCell ref="E306:F306"/>
    <mergeCell ref="E307:F307"/>
    <mergeCell ref="E308:F308"/>
    <mergeCell ref="E309:F309"/>
    <mergeCell ref="E300:F300"/>
    <mergeCell ref="E301:F301"/>
    <mergeCell ref="E302:F302"/>
    <mergeCell ref="E303:F303"/>
    <mergeCell ref="E304:F304"/>
    <mergeCell ref="E295:F295"/>
    <mergeCell ref="E296:F296"/>
    <mergeCell ref="E297:F297"/>
    <mergeCell ref="E298:F298"/>
    <mergeCell ref="E299:F299"/>
    <mergeCell ref="E290:F290"/>
    <mergeCell ref="E291:F291"/>
    <mergeCell ref="E292:F292"/>
    <mergeCell ref="E293:F293"/>
    <mergeCell ref="E294:F294"/>
    <mergeCell ref="E285:F285"/>
    <mergeCell ref="E286:F286"/>
    <mergeCell ref="E287:F287"/>
    <mergeCell ref="E288:F288"/>
    <mergeCell ref="E289:F289"/>
    <mergeCell ref="E274:F274"/>
    <mergeCell ref="D279:H279"/>
    <mergeCell ref="E280:F280"/>
    <mergeCell ref="E283:F283"/>
    <mergeCell ref="E284:F284"/>
    <mergeCell ref="D269:H269"/>
    <mergeCell ref="E270:F270"/>
    <mergeCell ref="E271:F271"/>
    <mergeCell ref="E272:F272"/>
    <mergeCell ref="E273:F273"/>
    <mergeCell ref="E262:F262"/>
    <mergeCell ref="E263:F263"/>
    <mergeCell ref="E264:F264"/>
    <mergeCell ref="E265:F265"/>
    <mergeCell ref="E266:F266"/>
    <mergeCell ref="E257:F257"/>
    <mergeCell ref="E258:F258"/>
    <mergeCell ref="E259:F259"/>
    <mergeCell ref="E260:F260"/>
    <mergeCell ref="E261:F261"/>
    <mergeCell ref="E252:F252"/>
    <mergeCell ref="E253:F253"/>
    <mergeCell ref="E254:F254"/>
    <mergeCell ref="E255:F255"/>
    <mergeCell ref="E256:F256"/>
    <mergeCell ref="E247:F247"/>
    <mergeCell ref="E248:F248"/>
    <mergeCell ref="E249:F249"/>
    <mergeCell ref="E250:F250"/>
    <mergeCell ref="E251:F251"/>
    <mergeCell ref="E242:F242"/>
    <mergeCell ref="E243:F243"/>
    <mergeCell ref="E244:F244"/>
    <mergeCell ref="E245:F245"/>
    <mergeCell ref="E246:F246"/>
    <mergeCell ref="D50:D51"/>
    <mergeCell ref="E50:E51"/>
    <mergeCell ref="F50:F51"/>
    <mergeCell ref="G50:G51"/>
    <mergeCell ref="D60:E60"/>
    <mergeCell ref="C63:E63"/>
    <mergeCell ref="D68:E68"/>
    <mergeCell ref="D69:E69"/>
    <mergeCell ref="D127:E127"/>
    <mergeCell ref="C145:G145"/>
    <mergeCell ref="C150:D150"/>
    <mergeCell ref="C154:D154"/>
    <mergeCell ref="C158:D158"/>
    <mergeCell ref="D160:H160"/>
    <mergeCell ref="D161:H161"/>
    <mergeCell ref="D163:H163"/>
    <mergeCell ref="D164:H164"/>
    <mergeCell ref="D186:H186"/>
    <mergeCell ref="D220:H220"/>
    <mergeCell ref="E221:F221"/>
    <mergeCell ref="E222:F222"/>
    <mergeCell ref="E223:F223"/>
    <mergeCell ref="D100:E100"/>
    <mergeCell ref="D101:E101"/>
    <mergeCell ref="C146:G146"/>
    <mergeCell ref="E224:F224"/>
    <mergeCell ref="E225:F225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74:E74"/>
    <mergeCell ref="C64:E64"/>
    <mergeCell ref="C65:E65"/>
    <mergeCell ref="D232:H232"/>
    <mergeCell ref="E233:F233"/>
    <mergeCell ref="E236:F236"/>
    <mergeCell ref="E237:F237"/>
    <mergeCell ref="E238:F238"/>
    <mergeCell ref="E239:F239"/>
    <mergeCell ref="E240:F240"/>
    <mergeCell ref="E241:F241"/>
    <mergeCell ref="A1:H1"/>
    <mergeCell ref="E41:F41"/>
    <mergeCell ref="A3:H3"/>
    <mergeCell ref="E19:F19"/>
    <mergeCell ref="E20:F20"/>
    <mergeCell ref="E16:F16"/>
    <mergeCell ref="E17:F17"/>
    <mergeCell ref="E18:F18"/>
    <mergeCell ref="E14:F14"/>
    <mergeCell ref="E15:F15"/>
    <mergeCell ref="E13:F13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opLeftCell="A13" zoomScale="106" zoomScaleNormal="106" workbookViewId="0">
      <selection sqref="A1:F183"/>
    </sheetView>
  </sheetViews>
  <sheetFormatPr baseColWidth="10" defaultRowHeight="15" x14ac:dyDescent="0.25"/>
  <cols>
    <col min="1" max="1" width="2.5703125" customWidth="1"/>
    <col min="2" max="2" width="26.42578125" customWidth="1"/>
    <col min="3" max="3" width="11.7109375" style="115" customWidth="1"/>
    <col min="4" max="4" width="13" customWidth="1"/>
    <col min="5" max="5" width="15.5703125" customWidth="1"/>
    <col min="6" max="6" width="16.28515625" customWidth="1"/>
    <col min="7" max="8" width="15.140625" bestFit="1" customWidth="1"/>
    <col min="9" max="9" width="14.140625" bestFit="1" customWidth="1"/>
  </cols>
  <sheetData>
    <row r="1" spans="2:8" x14ac:dyDescent="0.25">
      <c r="B1" s="13" t="s">
        <v>45</v>
      </c>
      <c r="C1" s="113"/>
      <c r="D1" s="13"/>
      <c r="E1" s="13"/>
      <c r="F1" s="13"/>
      <c r="G1" s="13"/>
      <c r="H1" s="13"/>
    </row>
    <row r="2" spans="2:8" x14ac:dyDescent="0.25">
      <c r="B2" s="13"/>
      <c r="C2" s="113"/>
      <c r="D2" s="13"/>
      <c r="E2" s="13"/>
      <c r="F2" s="13"/>
      <c r="G2" s="13"/>
      <c r="H2" s="13"/>
    </row>
    <row r="3" spans="2:8" x14ac:dyDescent="0.25">
      <c r="B3" s="13" t="s">
        <v>372</v>
      </c>
      <c r="C3" s="113"/>
      <c r="D3" s="13"/>
      <c r="E3" s="13"/>
      <c r="F3" s="13"/>
      <c r="G3" s="13"/>
      <c r="H3" s="13"/>
    </row>
    <row r="4" spans="2:8" x14ac:dyDescent="0.25">
      <c r="B4" s="13" t="s">
        <v>373</v>
      </c>
      <c r="C4" s="113"/>
      <c r="D4" s="13"/>
      <c r="E4" s="13"/>
      <c r="F4" s="13"/>
      <c r="G4" s="13"/>
      <c r="H4" s="13"/>
    </row>
    <row r="6" spans="2:8" x14ac:dyDescent="0.25">
      <c r="B6" s="232" t="s">
        <v>13</v>
      </c>
      <c r="C6" s="310" t="s">
        <v>27</v>
      </c>
      <c r="D6" s="267" t="s">
        <v>409</v>
      </c>
      <c r="E6" s="254">
        <v>2017</v>
      </c>
      <c r="F6" s="254">
        <v>2016</v>
      </c>
    </row>
    <row r="7" spans="2:8" x14ac:dyDescent="0.25">
      <c r="B7" s="232" t="s">
        <v>38</v>
      </c>
      <c r="C7" s="311"/>
      <c r="D7" s="268"/>
      <c r="E7" s="255"/>
      <c r="F7" s="255"/>
    </row>
    <row r="8" spans="2:8" ht="30" x14ac:dyDescent="0.25">
      <c r="B8" s="111" t="s">
        <v>28</v>
      </c>
      <c r="C8" s="111" t="s">
        <v>31</v>
      </c>
      <c r="D8" s="22">
        <v>1</v>
      </c>
      <c r="E8" s="63">
        <v>11752.37</v>
      </c>
      <c r="F8" s="8">
        <v>49929.49</v>
      </c>
      <c r="H8" s="63"/>
    </row>
    <row r="9" spans="2:8" ht="30" x14ac:dyDescent="0.25">
      <c r="B9" s="205" t="s">
        <v>29</v>
      </c>
      <c r="C9" s="205" t="s">
        <v>30</v>
      </c>
      <c r="D9" s="145">
        <v>1</v>
      </c>
      <c r="E9" s="146">
        <v>-3.92</v>
      </c>
      <c r="F9" s="146">
        <v>198960</v>
      </c>
      <c r="H9" s="63"/>
    </row>
    <row r="10" spans="2:8" ht="30" x14ac:dyDescent="0.25">
      <c r="B10" s="111" t="s">
        <v>32</v>
      </c>
      <c r="C10" s="111" t="s">
        <v>33</v>
      </c>
      <c r="D10" s="95"/>
      <c r="E10" s="15">
        <v>0</v>
      </c>
      <c r="F10" s="8">
        <v>0</v>
      </c>
      <c r="H10" s="63"/>
    </row>
    <row r="11" spans="2:8" ht="30" x14ac:dyDescent="0.25">
      <c r="B11" s="111" t="s">
        <v>34</v>
      </c>
      <c r="C11" s="111" t="s">
        <v>33</v>
      </c>
      <c r="D11" s="95"/>
      <c r="E11" s="15">
        <v>0</v>
      </c>
      <c r="F11" s="8">
        <v>0</v>
      </c>
    </row>
    <row r="12" spans="2:8" ht="30" x14ac:dyDescent="0.25">
      <c r="B12" s="111" t="s">
        <v>35</v>
      </c>
      <c r="C12" s="111" t="s">
        <v>33</v>
      </c>
      <c r="D12" s="95"/>
      <c r="E12" s="15">
        <v>0</v>
      </c>
      <c r="F12" s="8">
        <v>0</v>
      </c>
    </row>
    <row r="13" spans="2:8" ht="30" x14ac:dyDescent="0.25">
      <c r="B13" s="111" t="s">
        <v>35</v>
      </c>
      <c r="C13" s="111" t="s">
        <v>33</v>
      </c>
      <c r="D13" s="95"/>
      <c r="E13" s="15">
        <v>0</v>
      </c>
      <c r="F13" s="8">
        <v>0</v>
      </c>
    </row>
    <row r="14" spans="2:8" x14ac:dyDescent="0.25">
      <c r="B14" s="111" t="s">
        <v>36</v>
      </c>
      <c r="C14" s="111"/>
      <c r="D14" s="95"/>
      <c r="E14" s="15">
        <v>21294</v>
      </c>
      <c r="F14" s="8">
        <v>31053</v>
      </c>
    </row>
    <row r="15" spans="2:8" ht="30" x14ac:dyDescent="0.25">
      <c r="B15" s="111" t="s">
        <v>315</v>
      </c>
      <c r="C15" s="114"/>
      <c r="D15" s="172"/>
      <c r="E15" s="8">
        <v>22.84</v>
      </c>
      <c r="F15" s="8">
        <v>0</v>
      </c>
    </row>
    <row r="16" spans="2:8" x14ac:dyDescent="0.25">
      <c r="B16" s="232" t="s">
        <v>37</v>
      </c>
      <c r="C16" s="265"/>
      <c r="D16" s="266"/>
      <c r="E16" s="12">
        <f>SUM(E8:E15)</f>
        <v>33065.289999999994</v>
      </c>
      <c r="F16" s="12">
        <f>SUM(F8:F15)</f>
        <v>279942.49</v>
      </c>
    </row>
    <row r="18" spans="1:6" x14ac:dyDescent="0.25">
      <c r="B18" s="13" t="s">
        <v>46</v>
      </c>
      <c r="C18" s="113"/>
      <c r="D18" s="13"/>
    </row>
    <row r="20" spans="1:6" x14ac:dyDescent="0.25">
      <c r="B20" t="s">
        <v>40</v>
      </c>
    </row>
    <row r="21" spans="1:6" x14ac:dyDescent="0.25">
      <c r="B21" t="s">
        <v>39</v>
      </c>
    </row>
    <row r="23" spans="1:6" x14ac:dyDescent="0.25">
      <c r="B23" s="13" t="s">
        <v>47</v>
      </c>
      <c r="C23" s="113"/>
      <c r="D23" s="13"/>
      <c r="E23" s="13"/>
    </row>
    <row r="25" spans="1:6" x14ac:dyDescent="0.25">
      <c r="B25" t="s">
        <v>41</v>
      </c>
    </row>
    <row r="26" spans="1:6" x14ac:dyDescent="0.25">
      <c r="B26" t="s">
        <v>42</v>
      </c>
    </row>
    <row r="28" spans="1:6" x14ac:dyDescent="0.25">
      <c r="B28" s="13" t="s">
        <v>48</v>
      </c>
      <c r="C28" s="113"/>
      <c r="D28" s="13"/>
      <c r="E28" s="13"/>
      <c r="F28" s="13"/>
    </row>
    <row r="30" spans="1:6" x14ac:dyDescent="0.25">
      <c r="B30" s="256" t="s">
        <v>13</v>
      </c>
      <c r="C30" s="257"/>
      <c r="D30" s="258"/>
      <c r="E30" s="234">
        <v>2017</v>
      </c>
      <c r="F30" s="234">
        <v>2016</v>
      </c>
    </row>
    <row r="31" spans="1:6" x14ac:dyDescent="0.25">
      <c r="B31" s="259" t="s">
        <v>44</v>
      </c>
      <c r="C31" s="260"/>
      <c r="D31" s="261"/>
      <c r="E31" s="66"/>
      <c r="F31" s="66"/>
    </row>
    <row r="32" spans="1:6" x14ac:dyDescent="0.25">
      <c r="A32" s="35"/>
      <c r="B32" s="262" t="s">
        <v>43</v>
      </c>
      <c r="C32" s="263"/>
      <c r="D32" s="264"/>
      <c r="E32" s="15">
        <v>0</v>
      </c>
      <c r="F32" s="15">
        <v>0</v>
      </c>
    </row>
    <row r="34" spans="1:6" x14ac:dyDescent="0.25">
      <c r="B34" s="13" t="s">
        <v>49</v>
      </c>
      <c r="C34" s="113"/>
    </row>
    <row r="36" spans="1:6" x14ac:dyDescent="0.25">
      <c r="B36" s="13" t="s">
        <v>52</v>
      </c>
      <c r="C36" s="113"/>
      <c r="D36" s="13"/>
    </row>
    <row r="37" spans="1:6" x14ac:dyDescent="0.25">
      <c r="B37" s="13" t="s">
        <v>53</v>
      </c>
      <c r="C37" s="113"/>
      <c r="D37" s="13"/>
    </row>
    <row r="38" spans="1:6" x14ac:dyDescent="0.25">
      <c r="B38" t="s">
        <v>374</v>
      </c>
    </row>
    <row r="41" spans="1:6" x14ac:dyDescent="0.25">
      <c r="B41" s="13" t="s">
        <v>56</v>
      </c>
      <c r="C41" s="113"/>
    </row>
    <row r="42" spans="1:6" x14ac:dyDescent="0.25">
      <c r="B42" s="13" t="s">
        <v>54</v>
      </c>
      <c r="C42" s="113"/>
      <c r="D42" s="13"/>
    </row>
    <row r="43" spans="1:6" x14ac:dyDescent="0.25">
      <c r="B43" s="13" t="s">
        <v>55</v>
      </c>
      <c r="C43" s="113"/>
      <c r="D43" s="13"/>
    </row>
    <row r="44" spans="1:6" x14ac:dyDescent="0.25">
      <c r="B44" t="s">
        <v>50</v>
      </c>
    </row>
    <row r="45" spans="1:6" x14ac:dyDescent="0.25">
      <c r="B45" t="s">
        <v>51</v>
      </c>
    </row>
    <row r="47" spans="1:6" x14ac:dyDescent="0.25">
      <c r="A47" s="207"/>
      <c r="B47" s="104" t="s">
        <v>57</v>
      </c>
      <c r="C47" s="208"/>
      <c r="D47" s="207"/>
      <c r="E47" s="207"/>
      <c r="F47" s="207"/>
    </row>
    <row r="48" spans="1:6" ht="8.25" customHeight="1" x14ac:dyDescent="0.25">
      <c r="B48" s="13"/>
      <c r="C48" s="113"/>
    </row>
    <row r="49" spans="2:6" x14ac:dyDescent="0.25">
      <c r="B49" s="19" t="s">
        <v>73</v>
      </c>
      <c r="C49" s="116"/>
      <c r="D49" s="19"/>
      <c r="E49" s="19"/>
      <c r="F49" s="19"/>
    </row>
    <row r="50" spans="2:6" x14ac:dyDescent="0.25">
      <c r="B50" s="19" t="s">
        <v>375</v>
      </c>
      <c r="C50" s="116"/>
      <c r="D50" s="19"/>
      <c r="E50" s="19"/>
      <c r="F50" s="19"/>
    </row>
    <row r="51" spans="2:6" ht="7.5" customHeight="1" x14ac:dyDescent="0.25">
      <c r="B51" s="19"/>
      <c r="C51" s="116"/>
      <c r="D51" s="19"/>
      <c r="E51" s="19"/>
      <c r="F51" s="19"/>
    </row>
    <row r="52" spans="2:6" ht="15.75" customHeight="1" x14ac:dyDescent="0.25">
      <c r="B52" s="236" t="s">
        <v>13</v>
      </c>
      <c r="C52" s="248" t="s">
        <v>58</v>
      </c>
      <c r="D52" s="249"/>
      <c r="E52" s="236">
        <v>2017</v>
      </c>
      <c r="F52" s="236">
        <v>2016</v>
      </c>
    </row>
    <row r="53" spans="2:6" ht="27" customHeight="1" x14ac:dyDescent="0.25">
      <c r="B53" s="136" t="s">
        <v>59</v>
      </c>
      <c r="C53" s="250"/>
      <c r="D53" s="251"/>
      <c r="E53" s="112"/>
      <c r="F53" s="112"/>
    </row>
    <row r="54" spans="2:6" ht="27" customHeight="1" x14ac:dyDescent="0.25">
      <c r="B54" s="111" t="s">
        <v>60</v>
      </c>
      <c r="C54" s="252" t="s">
        <v>307</v>
      </c>
      <c r="D54" s="253"/>
      <c r="E54" s="137">
        <v>294128.34999999998</v>
      </c>
      <c r="F54" s="137">
        <v>290650.67</v>
      </c>
    </row>
    <row r="55" spans="2:6" ht="27" customHeight="1" x14ac:dyDescent="0.25">
      <c r="B55" s="111" t="s">
        <v>316</v>
      </c>
      <c r="C55" s="252" t="s">
        <v>307</v>
      </c>
      <c r="D55" s="253"/>
      <c r="E55" s="137">
        <v>36</v>
      </c>
      <c r="F55" s="137">
        <v>36</v>
      </c>
    </row>
    <row r="56" spans="2:6" ht="27" customHeight="1" x14ac:dyDescent="0.25">
      <c r="B56" s="111" t="s">
        <v>61</v>
      </c>
      <c r="C56" s="252" t="s">
        <v>307</v>
      </c>
      <c r="D56" s="253"/>
      <c r="E56" s="137">
        <v>370041.37</v>
      </c>
      <c r="F56" s="137">
        <v>284041.28999999998</v>
      </c>
    </row>
    <row r="57" spans="2:6" ht="27" customHeight="1" x14ac:dyDescent="0.25">
      <c r="B57" s="111" t="s">
        <v>62</v>
      </c>
      <c r="C57" s="252" t="s">
        <v>307</v>
      </c>
      <c r="D57" s="253"/>
      <c r="E57" s="137">
        <v>8163</v>
      </c>
      <c r="F57" s="137">
        <v>8163</v>
      </c>
    </row>
    <row r="58" spans="2:6" ht="27" customHeight="1" x14ac:dyDescent="0.25">
      <c r="B58" s="111" t="s">
        <v>317</v>
      </c>
      <c r="C58" s="252" t="s">
        <v>307</v>
      </c>
      <c r="D58" s="253"/>
      <c r="E58" s="137">
        <v>19819.259999999998</v>
      </c>
      <c r="F58" s="137">
        <v>19819.259999999998</v>
      </c>
    </row>
    <row r="59" spans="2:6" ht="27" customHeight="1" x14ac:dyDescent="0.25">
      <c r="B59" s="111" t="s">
        <v>318</v>
      </c>
      <c r="C59" s="252" t="s">
        <v>307</v>
      </c>
      <c r="D59" s="253"/>
      <c r="E59" s="137">
        <v>88</v>
      </c>
      <c r="F59" s="137">
        <v>88</v>
      </c>
    </row>
    <row r="60" spans="2:6" ht="27" customHeight="1" x14ac:dyDescent="0.25">
      <c r="B60" s="111" t="s">
        <v>319</v>
      </c>
      <c r="C60" s="252" t="s">
        <v>307</v>
      </c>
      <c r="D60" s="253"/>
      <c r="E60" s="137">
        <v>0</v>
      </c>
      <c r="F60" s="137">
        <v>0</v>
      </c>
    </row>
    <row r="61" spans="2:6" ht="27" customHeight="1" x14ac:dyDescent="0.25">
      <c r="B61" s="111" t="s">
        <v>320</v>
      </c>
      <c r="C61" s="252" t="s">
        <v>307</v>
      </c>
      <c r="D61" s="253"/>
      <c r="E61" s="137">
        <v>7908748.9800000004</v>
      </c>
      <c r="F61" s="137">
        <v>5343184.9800000004</v>
      </c>
    </row>
    <row r="62" spans="2:6" ht="27" customHeight="1" x14ac:dyDescent="0.25">
      <c r="B62" s="111" t="s">
        <v>321</v>
      </c>
      <c r="C62" s="252" t="s">
        <v>307</v>
      </c>
      <c r="D62" s="253"/>
      <c r="E62" s="137">
        <v>2</v>
      </c>
      <c r="F62" s="137">
        <v>2</v>
      </c>
    </row>
    <row r="63" spans="2:6" ht="27" customHeight="1" x14ac:dyDescent="0.25">
      <c r="B63" s="111" t="s">
        <v>63</v>
      </c>
      <c r="C63" s="252" t="s">
        <v>307</v>
      </c>
      <c r="D63" s="253"/>
      <c r="E63" s="137">
        <v>4</v>
      </c>
      <c r="F63" s="137">
        <v>4</v>
      </c>
    </row>
    <row r="64" spans="2:6" ht="27" customHeight="1" x14ac:dyDescent="0.25">
      <c r="B64" s="138" t="s">
        <v>64</v>
      </c>
      <c r="C64" s="252" t="s">
        <v>307</v>
      </c>
      <c r="D64" s="253"/>
      <c r="E64" s="137">
        <v>32483</v>
      </c>
      <c r="F64" s="137">
        <v>3</v>
      </c>
    </row>
    <row r="65" spans="2:6" ht="27" customHeight="1" x14ac:dyDescent="0.25">
      <c r="B65" s="111" t="s">
        <v>322</v>
      </c>
      <c r="C65" s="252" t="s">
        <v>307</v>
      </c>
      <c r="D65" s="253"/>
      <c r="E65" s="137">
        <v>0</v>
      </c>
      <c r="F65" s="137">
        <v>0</v>
      </c>
    </row>
    <row r="66" spans="2:6" ht="27" customHeight="1" x14ac:dyDescent="0.25">
      <c r="B66" s="111" t="s">
        <v>323</v>
      </c>
      <c r="C66" s="252" t="s">
        <v>307</v>
      </c>
      <c r="D66" s="253"/>
      <c r="E66" s="137">
        <v>0</v>
      </c>
      <c r="F66" s="137">
        <v>0</v>
      </c>
    </row>
    <row r="67" spans="2:6" ht="27" customHeight="1" x14ac:dyDescent="0.25">
      <c r="B67" s="111" t="s">
        <v>324</v>
      </c>
      <c r="C67" s="252" t="s">
        <v>307</v>
      </c>
      <c r="D67" s="253"/>
      <c r="E67" s="137">
        <v>127710.14</v>
      </c>
      <c r="F67" s="137">
        <v>118010.14</v>
      </c>
    </row>
    <row r="68" spans="2:6" ht="27" customHeight="1" x14ac:dyDescent="0.25">
      <c r="B68" s="111" t="s">
        <v>325</v>
      </c>
      <c r="C68" s="252" t="s">
        <v>307</v>
      </c>
      <c r="D68" s="253"/>
      <c r="E68" s="137">
        <v>144849</v>
      </c>
      <c r="F68" s="137">
        <v>81</v>
      </c>
    </row>
    <row r="69" spans="2:6" ht="27" customHeight="1" x14ac:dyDescent="0.25">
      <c r="B69" s="111" t="s">
        <v>326</v>
      </c>
      <c r="C69" s="252" t="s">
        <v>307</v>
      </c>
      <c r="D69" s="253"/>
      <c r="E69" s="137">
        <v>47560</v>
      </c>
      <c r="F69" s="137">
        <v>47560</v>
      </c>
    </row>
    <row r="70" spans="2:6" ht="27" customHeight="1" x14ac:dyDescent="0.25">
      <c r="B70" s="111" t="s">
        <v>65</v>
      </c>
      <c r="C70" s="252" t="s">
        <v>307</v>
      </c>
      <c r="D70" s="253"/>
      <c r="E70" s="137">
        <v>252456.9</v>
      </c>
      <c r="F70" s="137">
        <v>188919.81</v>
      </c>
    </row>
    <row r="71" spans="2:6" ht="27" customHeight="1" x14ac:dyDescent="0.25">
      <c r="B71" s="111" t="s">
        <v>420</v>
      </c>
      <c r="C71" s="252" t="s">
        <v>307</v>
      </c>
      <c r="D71" s="253"/>
      <c r="E71" s="137">
        <v>55100</v>
      </c>
      <c r="F71" s="137">
        <v>0</v>
      </c>
    </row>
    <row r="72" spans="2:6" ht="15.75" customHeight="1" x14ac:dyDescent="0.25">
      <c r="B72" s="133" t="s">
        <v>66</v>
      </c>
      <c r="C72" s="248"/>
      <c r="D72" s="249"/>
      <c r="E72" s="134">
        <f>SUM(E54:E71)</f>
        <v>9261190.0000000019</v>
      </c>
      <c r="F72" s="134">
        <f>SUM(F54:F71)</f>
        <v>6300563.1499999994</v>
      </c>
    </row>
    <row r="73" spans="2:6" s="130" customFormat="1" ht="30.75" customHeight="1" x14ac:dyDescent="0.25">
      <c r="B73" s="236" t="s">
        <v>13</v>
      </c>
      <c r="C73" s="248" t="s">
        <v>58</v>
      </c>
      <c r="D73" s="249"/>
      <c r="E73" s="236">
        <v>2017</v>
      </c>
      <c r="F73" s="236">
        <v>2016</v>
      </c>
    </row>
    <row r="74" spans="2:6" s="130" customFormat="1" ht="30.75" customHeight="1" x14ac:dyDescent="0.25">
      <c r="B74" s="131" t="s">
        <v>67</v>
      </c>
      <c r="C74" s="250"/>
      <c r="D74" s="251"/>
      <c r="E74" s="112"/>
      <c r="F74" s="112"/>
    </row>
    <row r="75" spans="2:6" s="130" customFormat="1" ht="30.75" customHeight="1" x14ac:dyDescent="0.25">
      <c r="B75" s="111" t="s">
        <v>68</v>
      </c>
      <c r="C75" s="246" t="s">
        <v>307</v>
      </c>
      <c r="D75" s="247"/>
      <c r="E75" s="132">
        <v>15671805.26</v>
      </c>
      <c r="F75" s="132">
        <v>15671805.26</v>
      </c>
    </row>
    <row r="76" spans="2:6" s="130" customFormat="1" ht="30.75" customHeight="1" x14ac:dyDescent="0.25">
      <c r="B76" s="111" t="s">
        <v>69</v>
      </c>
      <c r="C76" s="246" t="s">
        <v>307</v>
      </c>
      <c r="D76" s="247"/>
      <c r="E76" s="132">
        <v>0</v>
      </c>
      <c r="F76" s="132">
        <v>0</v>
      </c>
    </row>
    <row r="77" spans="2:6" s="130" customFormat="1" ht="30.75" customHeight="1" x14ac:dyDescent="0.25">
      <c r="B77" s="111" t="s">
        <v>70</v>
      </c>
      <c r="C77" s="246" t="s">
        <v>307</v>
      </c>
      <c r="D77" s="247"/>
      <c r="E77" s="132">
        <v>11597713.460000001</v>
      </c>
      <c r="F77" s="132">
        <v>6192090.8700000001</v>
      </c>
    </row>
    <row r="78" spans="2:6" s="130" customFormat="1" ht="30.75" customHeight="1" x14ac:dyDescent="0.25">
      <c r="B78" s="111" t="s">
        <v>72</v>
      </c>
      <c r="C78" s="246" t="s">
        <v>307</v>
      </c>
      <c r="D78" s="247"/>
      <c r="E78" s="132">
        <v>0</v>
      </c>
      <c r="F78" s="132">
        <v>0</v>
      </c>
    </row>
    <row r="79" spans="2:6" s="130" customFormat="1" ht="30.75" customHeight="1" x14ac:dyDescent="0.25">
      <c r="B79" s="111" t="s">
        <v>386</v>
      </c>
      <c r="C79" s="246" t="s">
        <v>307</v>
      </c>
      <c r="D79" s="247"/>
      <c r="E79" s="132">
        <v>0</v>
      </c>
      <c r="F79" s="132">
        <v>4944785.08</v>
      </c>
    </row>
    <row r="80" spans="2:6" s="130" customFormat="1" ht="30.75" customHeight="1" x14ac:dyDescent="0.25">
      <c r="B80" s="111" t="s">
        <v>387</v>
      </c>
      <c r="C80" s="246" t="s">
        <v>307</v>
      </c>
      <c r="D80" s="247"/>
      <c r="E80" s="132">
        <v>0</v>
      </c>
      <c r="F80" s="132">
        <v>4402267.84</v>
      </c>
    </row>
    <row r="81" spans="1:6" s="130" customFormat="1" ht="30.75" customHeight="1" x14ac:dyDescent="0.25">
      <c r="B81" s="111" t="s">
        <v>388</v>
      </c>
      <c r="C81" s="246" t="s">
        <v>307</v>
      </c>
      <c r="D81" s="247"/>
      <c r="E81" s="132">
        <v>0</v>
      </c>
      <c r="F81" s="132">
        <v>0</v>
      </c>
    </row>
    <row r="82" spans="1:6" s="130" customFormat="1" ht="30.75" customHeight="1" x14ac:dyDescent="0.25">
      <c r="B82" s="111" t="s">
        <v>328</v>
      </c>
      <c r="C82" s="246" t="s">
        <v>307</v>
      </c>
      <c r="D82" s="247"/>
      <c r="E82" s="132">
        <v>0</v>
      </c>
      <c r="F82" s="132">
        <v>0</v>
      </c>
    </row>
    <row r="83" spans="1:6" s="130" customFormat="1" ht="30.75" customHeight="1" x14ac:dyDescent="0.25">
      <c r="B83" s="111" t="s">
        <v>71</v>
      </c>
      <c r="C83" s="246" t="s">
        <v>307</v>
      </c>
      <c r="D83" s="247"/>
      <c r="E83" s="132">
        <v>0</v>
      </c>
      <c r="F83" s="132">
        <v>385797.2</v>
      </c>
    </row>
    <row r="84" spans="1:6" s="130" customFormat="1" ht="30.75" customHeight="1" x14ac:dyDescent="0.25">
      <c r="B84" s="111" t="s">
        <v>71</v>
      </c>
      <c r="C84" s="246" t="s">
        <v>307</v>
      </c>
      <c r="D84" s="247"/>
      <c r="E84" s="132">
        <v>0</v>
      </c>
      <c r="F84" s="132">
        <v>0</v>
      </c>
    </row>
    <row r="85" spans="1:6" s="130" customFormat="1" ht="30.75" customHeight="1" x14ac:dyDescent="0.25">
      <c r="B85" s="133" t="s">
        <v>66</v>
      </c>
      <c r="C85" s="248"/>
      <c r="D85" s="249"/>
      <c r="E85" s="134">
        <f>SUM(E75:E84)</f>
        <v>27269518.719999999</v>
      </c>
      <c r="F85" s="135">
        <f>SUM(F75:F84)</f>
        <v>31596746.25</v>
      </c>
    </row>
    <row r="87" spans="1:6" x14ac:dyDescent="0.25">
      <c r="B87" s="13" t="s">
        <v>74</v>
      </c>
      <c r="C87" s="113"/>
    </row>
    <row r="88" spans="1:6" x14ac:dyDescent="0.25">
      <c r="B88" s="13"/>
      <c r="C88" s="113"/>
    </row>
    <row r="89" spans="1:6" x14ac:dyDescent="0.25">
      <c r="B89" t="s">
        <v>75</v>
      </c>
    </row>
    <row r="90" spans="1:6" x14ac:dyDescent="0.25">
      <c r="B90" t="s">
        <v>76</v>
      </c>
    </row>
    <row r="92" spans="1:6" x14ac:dyDescent="0.25">
      <c r="A92" s="35"/>
      <c r="B92" s="96" t="s">
        <v>77</v>
      </c>
      <c r="C92" s="117"/>
      <c r="D92" s="35"/>
      <c r="E92" s="35"/>
      <c r="F92" s="35"/>
    </row>
    <row r="93" spans="1:6" x14ac:dyDescent="0.25">
      <c r="A93" s="35"/>
      <c r="B93" s="35"/>
      <c r="C93" s="118"/>
      <c r="D93" s="35"/>
      <c r="E93" s="35"/>
      <c r="F93" s="35"/>
    </row>
    <row r="94" spans="1:6" x14ac:dyDescent="0.25">
      <c r="A94" s="35"/>
      <c r="B94" s="35" t="s">
        <v>410</v>
      </c>
      <c r="C94" s="118"/>
      <c r="D94" s="35"/>
      <c r="E94" s="35"/>
      <c r="F94" s="35"/>
    </row>
    <row r="95" spans="1:6" x14ac:dyDescent="0.25">
      <c r="A95" s="35"/>
      <c r="B95" s="35" t="s">
        <v>411</v>
      </c>
      <c r="C95" s="118"/>
      <c r="D95" s="35"/>
      <c r="E95" s="35"/>
      <c r="F95" s="35"/>
    </row>
    <row r="96" spans="1:6" x14ac:dyDescent="0.25">
      <c r="A96" s="35"/>
      <c r="B96" s="35"/>
      <c r="C96" s="118"/>
      <c r="D96" s="35"/>
      <c r="E96" s="35"/>
      <c r="F96" s="35"/>
    </row>
    <row r="97" spans="2:4" x14ac:dyDescent="0.25">
      <c r="B97" s="13" t="s">
        <v>78</v>
      </c>
      <c r="C97" s="113"/>
    </row>
    <row r="99" spans="2:4" x14ac:dyDescent="0.25">
      <c r="B99" t="s">
        <v>79</v>
      </c>
    </row>
    <row r="100" spans="2:4" x14ac:dyDescent="0.25">
      <c r="B100" t="s">
        <v>80</v>
      </c>
    </row>
    <row r="103" spans="2:4" ht="22.5" customHeight="1" x14ac:dyDescent="0.25"/>
    <row r="105" spans="2:4" ht="18.75" x14ac:dyDescent="0.3">
      <c r="B105" s="68" t="s">
        <v>81</v>
      </c>
    </row>
    <row r="106" spans="2:4" ht="6.75" customHeight="1" x14ac:dyDescent="0.3">
      <c r="B106" s="68"/>
    </row>
    <row r="107" spans="2:4" ht="18.75" x14ac:dyDescent="0.3">
      <c r="B107" s="68" t="s">
        <v>82</v>
      </c>
    </row>
    <row r="108" spans="2:4" ht="6.75" customHeight="1" x14ac:dyDescent="0.25"/>
    <row r="109" spans="2:4" x14ac:dyDescent="0.25">
      <c r="B109" s="13" t="s">
        <v>83</v>
      </c>
      <c r="C109" s="113"/>
      <c r="D109" s="13"/>
    </row>
    <row r="111" spans="2:4" x14ac:dyDescent="0.25">
      <c r="B111" t="s">
        <v>85</v>
      </c>
    </row>
    <row r="112" spans="2:4" x14ac:dyDescent="0.25">
      <c r="B112" t="s">
        <v>86</v>
      </c>
    </row>
    <row r="113" spans="2:9" x14ac:dyDescent="0.25">
      <c r="B113" t="s">
        <v>87</v>
      </c>
    </row>
    <row r="114" spans="2:9" x14ac:dyDescent="0.25">
      <c r="B114" t="s">
        <v>88</v>
      </c>
    </row>
    <row r="115" spans="2:9" x14ac:dyDescent="0.25">
      <c r="B115" t="s">
        <v>89</v>
      </c>
    </row>
    <row r="116" spans="2:9" x14ac:dyDescent="0.25">
      <c r="H116" s="63"/>
    </row>
    <row r="117" spans="2:9" x14ac:dyDescent="0.25">
      <c r="B117" s="234" t="s">
        <v>13</v>
      </c>
      <c r="C117" s="119" t="s">
        <v>90</v>
      </c>
      <c r="D117" s="20" t="s">
        <v>91</v>
      </c>
      <c r="E117" s="234">
        <v>2017</v>
      </c>
      <c r="F117" s="234">
        <v>2016</v>
      </c>
      <c r="H117" s="63"/>
    </row>
    <row r="118" spans="2:9" x14ac:dyDescent="0.25">
      <c r="B118" s="1" t="s">
        <v>92</v>
      </c>
      <c r="C118" s="120" t="s">
        <v>93</v>
      </c>
      <c r="D118" s="22">
        <v>1</v>
      </c>
      <c r="E118" s="8">
        <v>7000</v>
      </c>
      <c r="F118" s="8">
        <v>271220.46999999997</v>
      </c>
      <c r="H118" s="63"/>
    </row>
    <row r="119" spans="2:9" x14ac:dyDescent="0.25">
      <c r="B119" s="143" t="s">
        <v>94</v>
      </c>
      <c r="C119" s="144" t="s">
        <v>93</v>
      </c>
      <c r="D119" s="145">
        <v>1</v>
      </c>
      <c r="E119" s="146">
        <v>13359.91</v>
      </c>
      <c r="F119" s="146">
        <v>1296030.5900000001</v>
      </c>
      <c r="H119" s="63"/>
      <c r="I119" s="90"/>
    </row>
    <row r="120" spans="2:9" x14ac:dyDescent="0.25">
      <c r="B120" s="143" t="s">
        <v>95</v>
      </c>
      <c r="C120" s="144">
        <v>0</v>
      </c>
      <c r="D120" s="145"/>
      <c r="E120" s="147">
        <v>0</v>
      </c>
      <c r="F120" s="146">
        <v>0</v>
      </c>
      <c r="H120" s="63"/>
      <c r="I120" s="90"/>
    </row>
    <row r="121" spans="2:9" x14ac:dyDescent="0.25">
      <c r="B121" s="143" t="s">
        <v>96</v>
      </c>
      <c r="C121" s="144" t="s">
        <v>93</v>
      </c>
      <c r="D121" s="145">
        <v>1</v>
      </c>
      <c r="E121" s="146">
        <v>551.70000000000005</v>
      </c>
      <c r="F121" s="146">
        <v>24472.9</v>
      </c>
      <c r="H121" s="63"/>
      <c r="I121" s="90"/>
    </row>
    <row r="122" spans="2:9" x14ac:dyDescent="0.25">
      <c r="B122" s="143" t="s">
        <v>392</v>
      </c>
      <c r="C122" s="144">
        <v>0</v>
      </c>
      <c r="D122" s="145"/>
      <c r="E122" s="146">
        <v>0</v>
      </c>
      <c r="F122" s="146">
        <v>0</v>
      </c>
      <c r="H122" s="63"/>
      <c r="I122" s="90"/>
    </row>
    <row r="123" spans="2:9" x14ac:dyDescent="0.25">
      <c r="B123" s="143" t="s">
        <v>97</v>
      </c>
      <c r="C123" s="144" t="s">
        <v>93</v>
      </c>
      <c r="D123" s="145">
        <v>1</v>
      </c>
      <c r="E123" s="146">
        <v>466557.49</v>
      </c>
      <c r="F123" s="146">
        <v>503024.49</v>
      </c>
      <c r="H123" s="63"/>
      <c r="I123" s="54"/>
    </row>
    <row r="124" spans="2:9" ht="24.75" x14ac:dyDescent="0.25">
      <c r="B124" s="148" t="s">
        <v>389</v>
      </c>
      <c r="C124" s="149" t="s">
        <v>412</v>
      </c>
      <c r="D124" s="145">
        <v>1</v>
      </c>
      <c r="E124" s="146">
        <v>990000</v>
      </c>
      <c r="F124" s="146">
        <v>1442866.66</v>
      </c>
      <c r="H124" s="63"/>
      <c r="I124" s="54"/>
    </row>
    <row r="125" spans="2:9" x14ac:dyDescent="0.25">
      <c r="B125" s="143" t="s">
        <v>390</v>
      </c>
      <c r="C125" s="144" t="s">
        <v>413</v>
      </c>
      <c r="D125" s="145">
        <v>1</v>
      </c>
      <c r="E125" s="146">
        <v>7537.95</v>
      </c>
      <c r="F125" s="146">
        <v>7662.25</v>
      </c>
      <c r="H125" s="63"/>
      <c r="I125" s="54"/>
    </row>
    <row r="126" spans="2:9" x14ac:dyDescent="0.25">
      <c r="B126" s="143" t="s">
        <v>391</v>
      </c>
      <c r="C126" s="144" t="s">
        <v>93</v>
      </c>
      <c r="D126" s="145">
        <v>1</v>
      </c>
      <c r="E126" s="146">
        <v>34752.97</v>
      </c>
      <c r="F126" s="146">
        <v>29428.6</v>
      </c>
      <c r="H126" s="63"/>
      <c r="I126" s="54"/>
    </row>
    <row r="127" spans="2:9" x14ac:dyDescent="0.25">
      <c r="B127" s="150" t="s">
        <v>98</v>
      </c>
      <c r="C127" s="151" t="s">
        <v>93</v>
      </c>
      <c r="D127" s="152">
        <v>1</v>
      </c>
      <c r="E127" s="146">
        <v>6740.21</v>
      </c>
      <c r="F127" s="8">
        <v>343824</v>
      </c>
      <c r="H127" s="63"/>
      <c r="I127" s="54"/>
    </row>
    <row r="128" spans="2:9" x14ac:dyDescent="0.25">
      <c r="B128" s="234" t="s">
        <v>66</v>
      </c>
      <c r="C128" s="121"/>
      <c r="D128" s="23"/>
      <c r="E128" s="24">
        <f>SUM(E118:E127)</f>
        <v>1526500.23</v>
      </c>
      <c r="F128" s="24">
        <f>SUM(F118:F127)</f>
        <v>3918529.96</v>
      </c>
    </row>
    <row r="129" spans="2:9" x14ac:dyDescent="0.25">
      <c r="B129" s="25"/>
      <c r="C129" s="122"/>
      <c r="D129" s="26"/>
      <c r="E129" s="27"/>
      <c r="F129" s="27"/>
      <c r="H129" s="54"/>
    </row>
    <row r="130" spans="2:9" x14ac:dyDescent="0.25">
      <c r="B130" s="25"/>
      <c r="C130" s="122"/>
      <c r="D130" s="26"/>
      <c r="E130" s="27"/>
      <c r="F130" s="27"/>
      <c r="I130" s="54"/>
    </row>
    <row r="131" spans="2:9" x14ac:dyDescent="0.25">
      <c r="B131" s="234" t="s">
        <v>84</v>
      </c>
      <c r="C131" s="119" t="s">
        <v>91</v>
      </c>
      <c r="D131" s="20" t="s">
        <v>90</v>
      </c>
      <c r="E131" s="29">
        <v>2017</v>
      </c>
      <c r="F131" s="29">
        <v>2016</v>
      </c>
    </row>
    <row r="132" spans="2:9" x14ac:dyDescent="0.25">
      <c r="B132" s="30" t="s">
        <v>101</v>
      </c>
      <c r="C132" s="123"/>
      <c r="D132" s="32"/>
      <c r="E132" s="34"/>
      <c r="F132" s="34"/>
    </row>
    <row r="133" spans="2:9" x14ac:dyDescent="0.25">
      <c r="B133" s="31" t="s">
        <v>102</v>
      </c>
      <c r="C133" s="124"/>
      <c r="D133" s="33"/>
      <c r="E133" s="33"/>
      <c r="F133" s="33"/>
    </row>
    <row r="134" spans="2:9" x14ac:dyDescent="0.25">
      <c r="B134" s="1" t="s">
        <v>330</v>
      </c>
      <c r="C134" s="125">
        <v>1</v>
      </c>
      <c r="D134" s="172"/>
      <c r="E134" s="8">
        <v>1758214.32</v>
      </c>
      <c r="F134" s="8">
        <v>1758214.56</v>
      </c>
    </row>
    <row r="135" spans="2:9" x14ac:dyDescent="0.25">
      <c r="B135" s="234" t="s">
        <v>37</v>
      </c>
      <c r="C135" s="121"/>
      <c r="D135" s="23"/>
      <c r="E135" s="24">
        <f>SUM(E134:E134)</f>
        <v>1758214.32</v>
      </c>
      <c r="F135" s="24">
        <f>SUM(F134:F134)</f>
        <v>1758214.56</v>
      </c>
    </row>
    <row r="136" spans="2:9" x14ac:dyDescent="0.25">
      <c r="B136" s="153"/>
      <c r="C136" s="154"/>
      <c r="D136" s="155"/>
      <c r="E136" s="156"/>
      <c r="F136" s="156"/>
    </row>
    <row r="138" spans="2:9" x14ac:dyDescent="0.25">
      <c r="B138" s="234" t="s">
        <v>13</v>
      </c>
      <c r="C138" s="119" t="s">
        <v>91</v>
      </c>
      <c r="D138" s="20" t="s">
        <v>90</v>
      </c>
      <c r="E138" s="234">
        <v>2017</v>
      </c>
      <c r="F138" s="234">
        <v>2016</v>
      </c>
    </row>
    <row r="139" spans="2:9" s="35" customFormat="1" x14ac:dyDescent="0.25">
      <c r="B139" s="36" t="s">
        <v>104</v>
      </c>
      <c r="C139" s="126"/>
      <c r="D139" s="28"/>
      <c r="E139" s="28"/>
      <c r="F139" s="28"/>
    </row>
    <row r="140" spans="2:9" x14ac:dyDescent="0.25">
      <c r="B140" s="14" t="s">
        <v>103</v>
      </c>
      <c r="C140" s="270" t="s">
        <v>414</v>
      </c>
      <c r="D140" s="271"/>
      <c r="E140" s="15">
        <v>0</v>
      </c>
      <c r="F140" s="15">
        <v>0</v>
      </c>
      <c r="G140" s="84"/>
    </row>
    <row r="141" spans="2:9" x14ac:dyDescent="0.25">
      <c r="B141" s="234" t="s">
        <v>66</v>
      </c>
      <c r="C141" s="121"/>
      <c r="D141" s="23"/>
      <c r="E141" s="24">
        <f>SUM(E140)</f>
        <v>0</v>
      </c>
      <c r="F141" s="24">
        <f>SUM(F140)</f>
        <v>0</v>
      </c>
    </row>
    <row r="144" spans="2:9" x14ac:dyDescent="0.25">
      <c r="B144" s="13" t="s">
        <v>112</v>
      </c>
    </row>
    <row r="146" spans="2:6" x14ac:dyDescent="0.25">
      <c r="B146" s="234" t="s">
        <v>13</v>
      </c>
      <c r="C146" s="127" t="s">
        <v>90</v>
      </c>
      <c r="D146" s="21" t="s">
        <v>91</v>
      </c>
      <c r="E146" s="234">
        <v>2017</v>
      </c>
      <c r="F146" s="234">
        <v>2016</v>
      </c>
    </row>
    <row r="147" spans="2:6" x14ac:dyDescent="0.25">
      <c r="B147" s="17" t="s">
        <v>108</v>
      </c>
      <c r="C147" s="45"/>
      <c r="D147" s="1"/>
      <c r="E147" s="1"/>
      <c r="F147" s="1"/>
    </row>
    <row r="148" spans="2:6" x14ac:dyDescent="0.25">
      <c r="B148" s="38" t="s">
        <v>109</v>
      </c>
      <c r="C148" s="45" t="s">
        <v>110</v>
      </c>
      <c r="D148" s="172" t="s">
        <v>111</v>
      </c>
      <c r="E148" s="8">
        <v>7979917.4000000004</v>
      </c>
      <c r="F148" s="8">
        <v>9647000.3900000006</v>
      </c>
    </row>
    <row r="149" spans="2:6" x14ac:dyDescent="0.25">
      <c r="B149" s="234" t="s">
        <v>66</v>
      </c>
      <c r="C149" s="121"/>
      <c r="D149" s="23"/>
      <c r="E149" s="24">
        <f>SUM(E148)</f>
        <v>7979917.4000000004</v>
      </c>
      <c r="F149" s="24">
        <f>SUM(F148)</f>
        <v>9647000.3900000006</v>
      </c>
    </row>
    <row r="152" spans="2:6" x14ac:dyDescent="0.25">
      <c r="B152" s="13" t="s">
        <v>99</v>
      </c>
      <c r="C152" s="113"/>
    </row>
    <row r="154" spans="2:6" x14ac:dyDescent="0.25">
      <c r="B154" t="s">
        <v>100</v>
      </c>
    </row>
    <row r="155" spans="2:6" x14ac:dyDescent="0.25">
      <c r="B155" t="s">
        <v>80</v>
      </c>
    </row>
    <row r="157" spans="2:6" x14ac:dyDescent="0.25">
      <c r="B157" s="13" t="s">
        <v>113</v>
      </c>
    </row>
    <row r="158" spans="2:6" x14ac:dyDescent="0.25">
      <c r="B158" s="13"/>
    </row>
    <row r="159" spans="2:6" x14ac:dyDescent="0.25">
      <c r="B159" s="19" t="s">
        <v>114</v>
      </c>
      <c r="C159" s="116"/>
      <c r="D159" s="19"/>
      <c r="E159" s="19"/>
    </row>
    <row r="161" spans="2:8" x14ac:dyDescent="0.25">
      <c r="B161" s="234" t="s">
        <v>13</v>
      </c>
      <c r="C161" s="119" t="s">
        <v>115</v>
      </c>
      <c r="D161" s="20" t="s">
        <v>15</v>
      </c>
      <c r="E161" s="234">
        <v>2017</v>
      </c>
      <c r="F161" s="234">
        <v>2016</v>
      </c>
    </row>
    <row r="162" spans="2:8" x14ac:dyDescent="0.25">
      <c r="B162" s="17" t="s">
        <v>105</v>
      </c>
      <c r="C162" s="45"/>
      <c r="D162" s="1"/>
      <c r="E162" s="1"/>
      <c r="F162" s="1"/>
    </row>
    <row r="163" spans="2:8" x14ac:dyDescent="0.25">
      <c r="B163" s="1" t="s">
        <v>106</v>
      </c>
      <c r="C163" s="45"/>
      <c r="D163" s="1"/>
      <c r="E163" s="1"/>
      <c r="F163" s="1"/>
    </row>
    <row r="164" spans="2:8" x14ac:dyDescent="0.25">
      <c r="B164" s="1" t="s">
        <v>107</v>
      </c>
      <c r="C164" s="46"/>
      <c r="D164" s="14"/>
      <c r="E164" s="8">
        <v>28667.3</v>
      </c>
      <c r="F164" s="8">
        <v>28667.3</v>
      </c>
    </row>
    <row r="165" spans="2:8" x14ac:dyDescent="0.25">
      <c r="B165" s="234" t="s">
        <v>37</v>
      </c>
      <c r="C165" s="121"/>
      <c r="D165" s="23"/>
      <c r="E165" s="37">
        <f>SUM(E164)</f>
        <v>28667.3</v>
      </c>
      <c r="F165" s="37">
        <f>SUM(F164)</f>
        <v>28667.3</v>
      </c>
      <c r="H165" s="54"/>
    </row>
    <row r="169" spans="2:8" ht="15.75" x14ac:dyDescent="0.25">
      <c r="B169" s="272" t="s">
        <v>334</v>
      </c>
      <c r="C169" s="272"/>
      <c r="D169" s="272"/>
      <c r="E169" s="272"/>
      <c r="F169" s="272"/>
    </row>
    <row r="170" spans="2:8" ht="15.75" x14ac:dyDescent="0.25">
      <c r="B170" s="273" t="s">
        <v>335</v>
      </c>
      <c r="C170" s="273"/>
      <c r="D170" s="273"/>
      <c r="E170" s="273"/>
      <c r="F170" s="273"/>
    </row>
    <row r="174" spans="2:8" x14ac:dyDescent="0.25">
      <c r="B174" s="269" t="s">
        <v>453</v>
      </c>
      <c r="C174" s="269"/>
      <c r="D174" s="269" t="s">
        <v>454</v>
      </c>
      <c r="E174" s="269"/>
      <c r="F174" s="269"/>
    </row>
    <row r="178" spans="2:6" x14ac:dyDescent="0.25">
      <c r="B178" s="269" t="s">
        <v>455</v>
      </c>
      <c r="C178" s="269"/>
      <c r="D178" s="269" t="s">
        <v>456</v>
      </c>
      <c r="E178" s="269"/>
      <c r="F178" s="269"/>
    </row>
    <row r="181" spans="2:6" x14ac:dyDescent="0.25">
      <c r="C181" s="128"/>
      <c r="D181" s="59"/>
      <c r="E181" s="59"/>
    </row>
    <row r="182" spans="2:6" x14ac:dyDescent="0.25">
      <c r="B182" s="269" t="s">
        <v>455</v>
      </c>
      <c r="C182" s="269"/>
      <c r="D182" s="55"/>
      <c r="E182" s="55"/>
    </row>
  </sheetData>
  <mergeCells count="50">
    <mergeCell ref="B182:C182"/>
    <mergeCell ref="D178:F178"/>
    <mergeCell ref="B178:C178"/>
    <mergeCell ref="C70:D70"/>
    <mergeCell ref="C69:D69"/>
    <mergeCell ref="C68:D68"/>
    <mergeCell ref="C67:D67"/>
    <mergeCell ref="D174:F174"/>
    <mergeCell ref="B174:C174"/>
    <mergeCell ref="B170:F170"/>
    <mergeCell ref="B169:F169"/>
    <mergeCell ref="C140:D140"/>
    <mergeCell ref="F6:F7"/>
    <mergeCell ref="E6:E7"/>
    <mergeCell ref="C66:D66"/>
    <mergeCell ref="C65:D65"/>
    <mergeCell ref="C64:D64"/>
    <mergeCell ref="C63:D63"/>
    <mergeCell ref="C62:D62"/>
    <mergeCell ref="C61:D61"/>
    <mergeCell ref="C60:D60"/>
    <mergeCell ref="C59:D59"/>
    <mergeCell ref="D6:D7"/>
    <mergeCell ref="C6:C7"/>
    <mergeCell ref="C83:D83"/>
    <mergeCell ref="C82:D82"/>
    <mergeCell ref="C81:D81"/>
    <mergeCell ref="C80:D80"/>
    <mergeCell ref="C79:D79"/>
    <mergeCell ref="C78:D78"/>
    <mergeCell ref="C77:D77"/>
    <mergeCell ref="C76:D76"/>
    <mergeCell ref="C85:D85"/>
    <mergeCell ref="C84:D84"/>
    <mergeCell ref="C73:D73"/>
    <mergeCell ref="C72:D72"/>
    <mergeCell ref="C71:D71"/>
    <mergeCell ref="C74:D74"/>
    <mergeCell ref="C75:D75"/>
    <mergeCell ref="C57:D57"/>
    <mergeCell ref="C56:D56"/>
    <mergeCell ref="C54:D54"/>
    <mergeCell ref="C53:D53"/>
    <mergeCell ref="C52:D52"/>
    <mergeCell ref="C55:D55"/>
    <mergeCell ref="C16:D16"/>
    <mergeCell ref="B32:D32"/>
    <mergeCell ref="B31:D31"/>
    <mergeCell ref="B30:D30"/>
    <mergeCell ref="C58:D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opLeftCell="A187" zoomScaleNormal="100" workbookViewId="0">
      <selection activeCell="B210" sqref="B210"/>
    </sheetView>
  </sheetViews>
  <sheetFormatPr baseColWidth="10" defaultRowHeight="15" x14ac:dyDescent="0.25"/>
  <cols>
    <col min="1" max="1" width="31.85546875" customWidth="1"/>
    <col min="2" max="2" width="10.140625" style="107" customWidth="1"/>
    <col min="3" max="3" width="13.42578125" customWidth="1"/>
    <col min="4" max="4" width="15.85546875" customWidth="1"/>
    <col min="5" max="5" width="16.140625" customWidth="1"/>
    <col min="7" max="7" width="15.140625" bestFit="1" customWidth="1"/>
  </cols>
  <sheetData>
    <row r="1" spans="1:8" ht="15.75" x14ac:dyDescent="0.25">
      <c r="A1" s="285" t="s">
        <v>212</v>
      </c>
      <c r="B1" s="285"/>
      <c r="C1" s="285"/>
      <c r="D1" s="285"/>
      <c r="E1" s="285"/>
    </row>
    <row r="2" spans="1:8" x14ac:dyDescent="0.25">
      <c r="A2" s="286" t="s">
        <v>452</v>
      </c>
      <c r="B2" s="286"/>
      <c r="C2" s="286"/>
      <c r="D2" s="286"/>
      <c r="E2" s="286"/>
      <c r="F2" s="55"/>
      <c r="G2" s="55"/>
      <c r="H2" s="55"/>
    </row>
    <row r="3" spans="1:8" x14ac:dyDescent="0.25">
      <c r="A3" s="104" t="s">
        <v>134</v>
      </c>
    </row>
    <row r="4" spans="1:8" x14ac:dyDescent="0.25">
      <c r="A4" s="286"/>
      <c r="B4" s="286"/>
      <c r="C4" s="286"/>
      <c r="D4" s="286"/>
      <c r="E4" s="286"/>
    </row>
    <row r="5" spans="1:8" x14ac:dyDescent="0.25">
      <c r="A5" s="281" t="s">
        <v>457</v>
      </c>
      <c r="B5" s="281"/>
      <c r="C5" s="281"/>
      <c r="D5" s="281"/>
      <c r="E5" s="281"/>
    </row>
    <row r="6" spans="1:8" x14ac:dyDescent="0.25">
      <c r="A6" s="18" t="s">
        <v>14</v>
      </c>
      <c r="B6" s="109" t="s">
        <v>15</v>
      </c>
      <c r="C6" s="18" t="s">
        <v>116</v>
      </c>
      <c r="D6" s="18">
        <v>2017</v>
      </c>
      <c r="E6" s="18">
        <v>2016</v>
      </c>
    </row>
    <row r="7" spans="1:8" x14ac:dyDescent="0.25">
      <c r="A7" s="17" t="s">
        <v>117</v>
      </c>
      <c r="B7" s="110"/>
      <c r="C7" s="1"/>
      <c r="D7" s="39">
        <f>SUM(D8:D10)</f>
        <v>4083090.98</v>
      </c>
      <c r="E7" s="39">
        <f>SUM(E8:E10)</f>
        <v>3125029.5600000005</v>
      </c>
    </row>
    <row r="8" spans="1:8" x14ac:dyDescent="0.25">
      <c r="A8" s="1" t="s">
        <v>118</v>
      </c>
      <c r="B8" s="157" t="s">
        <v>201</v>
      </c>
      <c r="C8" s="40" t="s">
        <v>0</v>
      </c>
      <c r="D8" s="8">
        <v>3010085.53</v>
      </c>
      <c r="E8" s="8">
        <v>2214694.4900000002</v>
      </c>
    </row>
    <row r="9" spans="1:8" x14ac:dyDescent="0.25">
      <c r="A9" s="1" t="s">
        <v>119</v>
      </c>
      <c r="B9" s="157" t="s">
        <v>201</v>
      </c>
      <c r="C9" s="40" t="s">
        <v>0</v>
      </c>
      <c r="D9" s="8">
        <v>1031256.48</v>
      </c>
      <c r="E9" s="8">
        <v>823567.45</v>
      </c>
    </row>
    <row r="10" spans="1:8" x14ac:dyDescent="0.25">
      <c r="A10" s="1" t="s">
        <v>120</v>
      </c>
      <c r="B10" s="157" t="s">
        <v>201</v>
      </c>
      <c r="C10" s="40" t="s">
        <v>0</v>
      </c>
      <c r="D10" s="8">
        <v>41748.97</v>
      </c>
      <c r="E10" s="8">
        <v>86767.62</v>
      </c>
    </row>
    <row r="11" spans="1:8" x14ac:dyDescent="0.25">
      <c r="A11" s="17" t="s">
        <v>331</v>
      </c>
      <c r="B11" s="157"/>
      <c r="C11" s="40"/>
      <c r="D11" s="8">
        <f>SUM(D12)</f>
        <v>0</v>
      </c>
      <c r="E11" s="39">
        <f>SUM(E12)</f>
        <v>88880</v>
      </c>
    </row>
    <row r="12" spans="1:8" x14ac:dyDescent="0.25">
      <c r="A12" s="38" t="s">
        <v>331</v>
      </c>
      <c r="B12" s="157"/>
      <c r="C12" s="40"/>
      <c r="D12" s="8">
        <v>0</v>
      </c>
      <c r="E12" s="8">
        <v>88880</v>
      </c>
    </row>
    <row r="13" spans="1:8" x14ac:dyDescent="0.25">
      <c r="A13" s="17" t="s">
        <v>121</v>
      </c>
      <c r="B13" s="158"/>
      <c r="C13" s="17"/>
      <c r="D13" s="41">
        <f>SUM(D14:D16)</f>
        <v>2441872.3199999998</v>
      </c>
      <c r="E13" s="41">
        <f>SUM(E14:E16)</f>
        <v>3394715.3</v>
      </c>
    </row>
    <row r="14" spans="1:8" x14ac:dyDescent="0.25">
      <c r="A14" s="1" t="s">
        <v>122</v>
      </c>
      <c r="B14" s="157" t="s">
        <v>201</v>
      </c>
      <c r="C14" s="40" t="s">
        <v>0</v>
      </c>
      <c r="D14" s="8">
        <v>2334883.8199999998</v>
      </c>
      <c r="E14" s="8">
        <v>3355990.3</v>
      </c>
    </row>
    <row r="15" spans="1:8" x14ac:dyDescent="0.25">
      <c r="A15" s="1" t="s">
        <v>123</v>
      </c>
      <c r="B15" s="157" t="s">
        <v>201</v>
      </c>
      <c r="C15" s="40" t="s">
        <v>0</v>
      </c>
      <c r="D15" s="8">
        <v>0</v>
      </c>
      <c r="E15" s="8">
        <v>0</v>
      </c>
    </row>
    <row r="16" spans="1:8" x14ac:dyDescent="0.25">
      <c r="A16" s="1" t="s">
        <v>124</v>
      </c>
      <c r="B16" s="157" t="s">
        <v>201</v>
      </c>
      <c r="C16" s="40" t="s">
        <v>0</v>
      </c>
      <c r="D16" s="8">
        <v>106988.5</v>
      </c>
      <c r="E16" s="8">
        <v>38725</v>
      </c>
    </row>
    <row r="17" spans="1:5" x14ac:dyDescent="0.25">
      <c r="A17" s="42" t="s">
        <v>125</v>
      </c>
      <c r="B17" s="28"/>
      <c r="C17" s="42"/>
      <c r="D17" s="43">
        <f>SUM(D18:D19)</f>
        <v>34184.28</v>
      </c>
      <c r="E17" s="43">
        <f>SUM(E18:E19)</f>
        <v>2338.9699999999998</v>
      </c>
    </row>
    <row r="18" spans="1:5" x14ac:dyDescent="0.25">
      <c r="A18" s="1" t="s">
        <v>126</v>
      </c>
      <c r="B18" s="157"/>
      <c r="C18" s="40"/>
      <c r="D18" s="8">
        <v>34184.28</v>
      </c>
      <c r="E18" s="8">
        <v>2338.9699999999998</v>
      </c>
    </row>
    <row r="19" spans="1:5" x14ac:dyDescent="0.25">
      <c r="A19" s="1" t="s">
        <v>127</v>
      </c>
      <c r="B19" s="157" t="s">
        <v>202</v>
      </c>
      <c r="C19" s="40" t="s">
        <v>0</v>
      </c>
      <c r="D19" s="8"/>
      <c r="E19" s="8"/>
    </row>
    <row r="20" spans="1:5" x14ac:dyDescent="0.25">
      <c r="A20" s="17" t="s">
        <v>128</v>
      </c>
      <c r="B20" s="159"/>
      <c r="C20" s="1"/>
      <c r="D20" s="41">
        <f>SUM(D21)</f>
        <v>97423</v>
      </c>
      <c r="E20" s="41">
        <f>SUM(E21)</f>
        <v>110594.08</v>
      </c>
    </row>
    <row r="21" spans="1:5" x14ac:dyDescent="0.25">
      <c r="A21" s="1" t="s">
        <v>129</v>
      </c>
      <c r="B21" s="157" t="s">
        <v>202</v>
      </c>
      <c r="C21" s="40" t="s">
        <v>0</v>
      </c>
      <c r="D21" s="8">
        <v>97423</v>
      </c>
      <c r="E21" s="8">
        <v>110594.08</v>
      </c>
    </row>
    <row r="22" spans="1:5" x14ac:dyDescent="0.25">
      <c r="A22" s="17" t="s">
        <v>130</v>
      </c>
      <c r="B22" s="159"/>
      <c r="C22" s="1"/>
      <c r="D22" s="71">
        <f>SUM(D23:D24)</f>
        <v>23567852.199999999</v>
      </c>
      <c r="E22" s="71">
        <f>SUM(E23:E24)</f>
        <v>19027206.609999999</v>
      </c>
    </row>
    <row r="23" spans="1:5" x14ac:dyDescent="0.25">
      <c r="A23" s="1" t="s">
        <v>131</v>
      </c>
      <c r="B23" s="157" t="s">
        <v>202</v>
      </c>
      <c r="C23" s="40" t="s">
        <v>133</v>
      </c>
      <c r="D23" s="8">
        <v>15778308</v>
      </c>
      <c r="E23" s="8">
        <v>12982709</v>
      </c>
    </row>
    <row r="24" spans="1:5" x14ac:dyDescent="0.25">
      <c r="A24" s="38" t="s">
        <v>132</v>
      </c>
      <c r="B24" s="157" t="s">
        <v>202</v>
      </c>
      <c r="C24" s="40" t="s">
        <v>133</v>
      </c>
      <c r="D24" s="8">
        <v>7789544.2000000002</v>
      </c>
      <c r="E24" s="8">
        <v>6044497.6100000003</v>
      </c>
    </row>
    <row r="25" spans="1:5" x14ac:dyDescent="0.25">
      <c r="A25" s="18" t="s">
        <v>37</v>
      </c>
      <c r="B25" s="109"/>
      <c r="C25" s="23"/>
      <c r="D25" s="24">
        <f>SUM(D22+D20+D17+D13+D7)</f>
        <v>30224422.780000001</v>
      </c>
      <c r="E25" s="24">
        <f>SUM(E22+E20+E17+E13+E7+E11)</f>
        <v>25748764.519999996</v>
      </c>
    </row>
    <row r="27" spans="1:5" ht="14.25" customHeight="1" x14ac:dyDescent="0.25">
      <c r="A27" s="281" t="s">
        <v>458</v>
      </c>
      <c r="B27" s="281"/>
      <c r="C27" s="281"/>
      <c r="D27" s="281"/>
      <c r="E27" s="281"/>
    </row>
    <row r="28" spans="1:5" ht="14.25" customHeight="1" x14ac:dyDescent="0.25">
      <c r="A28" s="109" t="s">
        <v>14</v>
      </c>
      <c r="B28" s="109" t="s">
        <v>15</v>
      </c>
      <c r="C28" s="109" t="s">
        <v>116</v>
      </c>
      <c r="D28" s="109">
        <v>2017</v>
      </c>
      <c r="E28" s="109">
        <v>2016</v>
      </c>
    </row>
    <row r="29" spans="1:5" ht="14.25" customHeight="1" x14ac:dyDescent="0.25">
      <c r="A29" s="17" t="s">
        <v>117</v>
      </c>
      <c r="B29" s="110"/>
      <c r="C29" s="1"/>
      <c r="D29" s="39">
        <f>SUM(D30:D32)</f>
        <v>13763378.020000001</v>
      </c>
      <c r="E29" s="39">
        <f>SUM(E30:E32)</f>
        <v>13258459.51</v>
      </c>
    </row>
    <row r="30" spans="1:5" ht="14.25" customHeight="1" x14ac:dyDescent="0.25">
      <c r="A30" s="1" t="s">
        <v>118</v>
      </c>
      <c r="B30" s="157" t="s">
        <v>201</v>
      </c>
      <c r="C30" s="40" t="s">
        <v>0</v>
      </c>
      <c r="D30" s="8">
        <v>11604421.380000001</v>
      </c>
      <c r="E30" s="8">
        <v>11286861.07</v>
      </c>
    </row>
    <row r="31" spans="1:5" ht="14.25" customHeight="1" x14ac:dyDescent="0.25">
      <c r="A31" s="1" t="s">
        <v>119</v>
      </c>
      <c r="B31" s="157" t="s">
        <v>201</v>
      </c>
      <c r="C31" s="40" t="s">
        <v>0</v>
      </c>
      <c r="D31" s="8">
        <v>1985176</v>
      </c>
      <c r="E31" s="8">
        <v>1659774.1</v>
      </c>
    </row>
    <row r="32" spans="1:5" ht="14.25" customHeight="1" x14ac:dyDescent="0.25">
      <c r="A32" s="1" t="s">
        <v>120</v>
      </c>
      <c r="B32" s="157" t="s">
        <v>201</v>
      </c>
      <c r="C32" s="40" t="s">
        <v>0</v>
      </c>
      <c r="D32" s="8">
        <v>173780.64</v>
      </c>
      <c r="E32" s="8">
        <v>311824.34000000003</v>
      </c>
    </row>
    <row r="33" spans="1:5" ht="14.25" customHeight="1" x14ac:dyDescent="0.25">
      <c r="A33" s="17" t="s">
        <v>331</v>
      </c>
      <c r="B33" s="157"/>
      <c r="C33" s="40"/>
      <c r="D33" s="8">
        <f>SUM(D34)</f>
        <v>0</v>
      </c>
      <c r="E33" s="39">
        <f>SUM(E34)</f>
        <v>88880</v>
      </c>
    </row>
    <row r="34" spans="1:5" ht="14.25" customHeight="1" x14ac:dyDescent="0.25">
      <c r="A34" s="38" t="s">
        <v>331</v>
      </c>
      <c r="B34" s="157"/>
      <c r="C34" s="40"/>
      <c r="D34" s="8">
        <v>0</v>
      </c>
      <c r="E34" s="8">
        <v>88880</v>
      </c>
    </row>
    <row r="35" spans="1:5" ht="14.25" customHeight="1" x14ac:dyDescent="0.25">
      <c r="A35" s="17" t="s">
        <v>121</v>
      </c>
      <c r="B35" s="158"/>
      <c r="C35" s="17"/>
      <c r="D35" s="41">
        <f>SUM(D36:D38)</f>
        <v>12630073.93</v>
      </c>
      <c r="E35" s="41">
        <f>SUM(E36:E38)</f>
        <v>14126223.59</v>
      </c>
    </row>
    <row r="36" spans="1:5" ht="14.25" customHeight="1" x14ac:dyDescent="0.25">
      <c r="A36" s="1" t="s">
        <v>122</v>
      </c>
      <c r="B36" s="157" t="s">
        <v>201</v>
      </c>
      <c r="C36" s="40" t="s">
        <v>0</v>
      </c>
      <c r="D36" s="8">
        <v>11418576.15</v>
      </c>
      <c r="E36" s="8">
        <v>12685761.42</v>
      </c>
    </row>
    <row r="37" spans="1:5" ht="14.25" customHeight="1" x14ac:dyDescent="0.25">
      <c r="A37" s="1" t="s">
        <v>123</v>
      </c>
      <c r="B37" s="157" t="s">
        <v>201</v>
      </c>
      <c r="C37" s="40" t="s">
        <v>0</v>
      </c>
      <c r="D37" s="8">
        <v>14093.43</v>
      </c>
      <c r="E37" s="8">
        <v>11600.67</v>
      </c>
    </row>
    <row r="38" spans="1:5" ht="14.25" customHeight="1" x14ac:dyDescent="0.25">
      <c r="A38" s="1" t="s">
        <v>124</v>
      </c>
      <c r="B38" s="157" t="s">
        <v>201</v>
      </c>
      <c r="C38" s="40" t="s">
        <v>0</v>
      </c>
      <c r="D38" s="8">
        <v>1197404.3500000001</v>
      </c>
      <c r="E38" s="8">
        <v>1428861.5</v>
      </c>
    </row>
    <row r="39" spans="1:5" ht="14.25" customHeight="1" x14ac:dyDescent="0.25">
      <c r="A39" s="42" t="s">
        <v>125</v>
      </c>
      <c r="B39" s="28"/>
      <c r="C39" s="42"/>
      <c r="D39" s="43">
        <f>SUM(D40:D41)</f>
        <v>174549.56</v>
      </c>
      <c r="E39" s="43">
        <f>SUM(E40:E41)</f>
        <v>9995.5300000000007</v>
      </c>
    </row>
    <row r="40" spans="1:5" ht="14.25" customHeight="1" x14ac:dyDescent="0.25">
      <c r="A40" s="1" t="s">
        <v>126</v>
      </c>
      <c r="B40" s="157"/>
      <c r="C40" s="40"/>
      <c r="D40" s="8">
        <v>174549.56</v>
      </c>
      <c r="E40" s="8">
        <v>9995.5300000000007</v>
      </c>
    </row>
    <row r="41" spans="1:5" ht="14.25" customHeight="1" x14ac:dyDescent="0.25">
      <c r="A41" s="1" t="s">
        <v>127</v>
      </c>
      <c r="B41" s="157" t="s">
        <v>202</v>
      </c>
      <c r="C41" s="40" t="s">
        <v>0</v>
      </c>
      <c r="D41" s="8"/>
      <c r="E41" s="8"/>
    </row>
    <row r="42" spans="1:5" ht="14.25" customHeight="1" x14ac:dyDescent="0.25">
      <c r="A42" s="17" t="s">
        <v>128</v>
      </c>
      <c r="B42" s="159"/>
      <c r="C42" s="1"/>
      <c r="D42" s="41">
        <f>SUM(D43)</f>
        <v>920524.86</v>
      </c>
      <c r="E42" s="41">
        <f>SUM(E43)</f>
        <v>1186217.08</v>
      </c>
    </row>
    <row r="43" spans="1:5" ht="14.25" customHeight="1" x14ac:dyDescent="0.25">
      <c r="A43" s="1" t="s">
        <v>129</v>
      </c>
      <c r="B43" s="157" t="s">
        <v>202</v>
      </c>
      <c r="C43" s="40" t="s">
        <v>0</v>
      </c>
      <c r="D43" s="8">
        <v>920524.86</v>
      </c>
      <c r="E43" s="8">
        <v>1186217.08</v>
      </c>
    </row>
    <row r="44" spans="1:5" ht="14.25" customHeight="1" x14ac:dyDescent="0.25">
      <c r="A44" s="17" t="s">
        <v>130</v>
      </c>
      <c r="B44" s="159"/>
      <c r="C44" s="1"/>
      <c r="D44" s="71">
        <f>SUM(D45:D46)</f>
        <v>99648395.670000002</v>
      </c>
      <c r="E44" s="71">
        <f>SUM(E45:E46)</f>
        <v>94935687.909999996</v>
      </c>
    </row>
    <row r="45" spans="1:5" ht="14.25" customHeight="1" x14ac:dyDescent="0.25">
      <c r="A45" s="1" t="s">
        <v>131</v>
      </c>
      <c r="B45" s="157" t="s">
        <v>202</v>
      </c>
      <c r="C45" s="40" t="s">
        <v>133</v>
      </c>
      <c r="D45" s="8">
        <v>61477501</v>
      </c>
      <c r="E45" s="8">
        <v>78615273.310000002</v>
      </c>
    </row>
    <row r="46" spans="1:5" ht="14.25" customHeight="1" x14ac:dyDescent="0.25">
      <c r="A46" s="38" t="s">
        <v>132</v>
      </c>
      <c r="B46" s="157" t="s">
        <v>202</v>
      </c>
      <c r="C46" s="40" t="s">
        <v>133</v>
      </c>
      <c r="D46" s="8">
        <v>38170894.670000002</v>
      </c>
      <c r="E46" s="8">
        <v>16320414.6</v>
      </c>
    </row>
    <row r="47" spans="1:5" ht="14.25" customHeight="1" x14ac:dyDescent="0.25">
      <c r="A47" s="109" t="s">
        <v>37</v>
      </c>
      <c r="B47" s="109"/>
      <c r="C47" s="23"/>
      <c r="D47" s="24">
        <f>SUM(D44+D42+D39+D35+D29)</f>
        <v>127136922.04000001</v>
      </c>
      <c r="E47" s="24">
        <f>SUM(E44+E42+E39+E35+E29+E33)</f>
        <v>123605463.62</v>
      </c>
    </row>
    <row r="49" spans="1:7" x14ac:dyDescent="0.25">
      <c r="A49" s="13" t="s">
        <v>135</v>
      </c>
    </row>
    <row r="51" spans="1:7" x14ac:dyDescent="0.25">
      <c r="A51" t="s">
        <v>100</v>
      </c>
    </row>
    <row r="52" spans="1:7" x14ac:dyDescent="0.25">
      <c r="A52" t="s">
        <v>80</v>
      </c>
    </row>
    <row r="54" spans="1:7" x14ac:dyDescent="0.25">
      <c r="A54" s="13" t="s">
        <v>137</v>
      </c>
    </row>
    <row r="55" spans="1:7" x14ac:dyDescent="0.25">
      <c r="A55" s="13"/>
    </row>
    <row r="56" spans="1:7" ht="15" customHeight="1" x14ac:dyDescent="0.25">
      <c r="A56" s="19" t="s">
        <v>138</v>
      </c>
      <c r="B56" s="160"/>
      <c r="C56" s="19"/>
      <c r="D56" s="19"/>
      <c r="E56" s="19"/>
      <c r="G56" s="54"/>
    </row>
    <row r="57" spans="1:7" ht="15" customHeight="1" x14ac:dyDescent="0.25">
      <c r="A57" s="19" t="s">
        <v>139</v>
      </c>
      <c r="B57" s="160"/>
      <c r="C57" s="19"/>
      <c r="D57" s="19"/>
      <c r="E57" s="19"/>
      <c r="G57" s="54"/>
    </row>
    <row r="58" spans="1:7" ht="15" customHeight="1" x14ac:dyDescent="0.25">
      <c r="A58" s="19" t="s">
        <v>140</v>
      </c>
      <c r="B58" s="160"/>
      <c r="C58" s="19"/>
      <c r="D58" s="19"/>
      <c r="E58" s="19"/>
    </row>
    <row r="59" spans="1:7" ht="15" customHeight="1" x14ac:dyDescent="0.25">
      <c r="A59" s="19"/>
      <c r="B59" s="160"/>
      <c r="C59" s="19"/>
      <c r="D59" s="19"/>
      <c r="E59" s="19"/>
    </row>
    <row r="60" spans="1:7" ht="15" customHeight="1" x14ac:dyDescent="0.25">
      <c r="A60" s="19"/>
      <c r="B60" s="160"/>
      <c r="C60" s="19"/>
      <c r="D60" s="19"/>
      <c r="E60" s="19"/>
    </row>
    <row r="61" spans="1:7" s="130" customFormat="1" ht="24.95" customHeight="1" x14ac:dyDescent="0.25">
      <c r="A61" s="248" t="s">
        <v>459</v>
      </c>
      <c r="B61" s="282"/>
      <c r="C61" s="282"/>
      <c r="D61" s="282"/>
      <c r="E61" s="249"/>
    </row>
    <row r="62" spans="1:7" s="130" customFormat="1" ht="24.95" customHeight="1" x14ac:dyDescent="0.25">
      <c r="A62" s="129" t="s">
        <v>84</v>
      </c>
      <c r="B62" s="283" t="s">
        <v>197</v>
      </c>
      <c r="C62" s="283"/>
      <c r="D62" s="129">
        <v>2017</v>
      </c>
      <c r="E62" s="129">
        <v>2016</v>
      </c>
    </row>
    <row r="63" spans="1:7" s="130" customFormat="1" ht="102.75" customHeight="1" x14ac:dyDescent="0.25">
      <c r="A63" s="105" t="s">
        <v>142</v>
      </c>
      <c r="B63" s="284" t="s">
        <v>198</v>
      </c>
      <c r="C63" s="284"/>
      <c r="D63" s="137">
        <v>15774771.82</v>
      </c>
      <c r="E63" s="137">
        <v>14978578.939999999</v>
      </c>
    </row>
    <row r="64" spans="1:7" s="130" customFormat="1" ht="102.75" customHeight="1" x14ac:dyDescent="0.25">
      <c r="A64" s="105" t="s">
        <v>147</v>
      </c>
      <c r="B64" s="274" t="s">
        <v>421</v>
      </c>
      <c r="C64" s="275"/>
      <c r="D64" s="137">
        <v>4207237.9800000004</v>
      </c>
      <c r="E64" s="137">
        <v>3987733.48</v>
      </c>
    </row>
    <row r="65" spans="1:7" s="130" customFormat="1" ht="102.75" customHeight="1" x14ac:dyDescent="0.25">
      <c r="A65" s="106" t="s">
        <v>199</v>
      </c>
      <c r="B65" s="274" t="s">
        <v>200</v>
      </c>
      <c r="C65" s="275"/>
      <c r="D65" s="137">
        <v>8368604.2599999998</v>
      </c>
      <c r="E65" s="137">
        <v>6494473.6399999997</v>
      </c>
    </row>
    <row r="66" spans="1:7" s="130" customFormat="1" ht="24.95" customHeight="1" x14ac:dyDescent="0.25">
      <c r="A66" s="129" t="s">
        <v>37</v>
      </c>
      <c r="B66" s="248"/>
      <c r="C66" s="249"/>
      <c r="D66" s="135">
        <f>SUM(D63:D65)</f>
        <v>28350614.060000002</v>
      </c>
      <c r="E66" s="135">
        <f>SUM(E63:E65)</f>
        <v>25460786.059999999</v>
      </c>
    </row>
    <row r="67" spans="1:7" ht="15" customHeight="1" x14ac:dyDescent="0.25">
      <c r="A67" s="25"/>
      <c r="B67" s="25"/>
      <c r="C67" s="25"/>
      <c r="D67" s="27"/>
      <c r="E67" s="27"/>
    </row>
    <row r="68" spans="1:7" ht="15" customHeight="1" x14ac:dyDescent="0.25">
      <c r="A68" s="25"/>
      <c r="B68" s="25"/>
      <c r="C68" s="25"/>
      <c r="D68" s="27"/>
      <c r="E68" s="27"/>
    </row>
    <row r="69" spans="1:7" ht="15" customHeight="1" x14ac:dyDescent="0.25">
      <c r="A69" s="25"/>
      <c r="B69" s="25"/>
      <c r="C69" s="25"/>
      <c r="D69" s="27"/>
      <c r="E69" s="27"/>
    </row>
    <row r="70" spans="1:7" ht="15" customHeight="1" x14ac:dyDescent="0.25">
      <c r="A70" s="25"/>
      <c r="B70" s="25"/>
      <c r="C70" s="25"/>
      <c r="D70" s="27"/>
      <c r="E70" s="27"/>
    </row>
    <row r="71" spans="1:7" ht="15" customHeight="1" x14ac:dyDescent="0.25">
      <c r="A71" s="25"/>
      <c r="B71" s="25"/>
      <c r="C71" s="25"/>
      <c r="D71" s="27"/>
      <c r="E71" s="27"/>
    </row>
    <row r="72" spans="1:7" ht="15" customHeight="1" x14ac:dyDescent="0.25">
      <c r="A72" s="25"/>
      <c r="B72" s="25"/>
      <c r="C72" s="25"/>
      <c r="D72" s="27"/>
      <c r="E72" s="27"/>
    </row>
    <row r="73" spans="1:7" ht="15" customHeight="1" x14ac:dyDescent="0.25">
      <c r="A73" s="25"/>
      <c r="B73" s="25"/>
      <c r="C73" s="25"/>
      <c r="D73" s="27"/>
      <c r="E73" s="27"/>
    </row>
    <row r="74" spans="1:7" ht="15" customHeight="1" x14ac:dyDescent="0.25">
      <c r="A74" s="25"/>
      <c r="B74" s="25"/>
      <c r="C74" s="25"/>
      <c r="D74" s="27"/>
      <c r="E74" s="27"/>
    </row>
    <row r="75" spans="1:7" ht="15" customHeight="1" x14ac:dyDescent="0.25">
      <c r="A75" s="25"/>
      <c r="B75" s="25"/>
      <c r="C75" s="25"/>
      <c r="D75" s="27"/>
      <c r="E75" s="27"/>
    </row>
    <row r="76" spans="1:7" ht="15" customHeight="1" x14ac:dyDescent="0.25">
      <c r="A76" s="25" t="s">
        <v>203</v>
      </c>
      <c r="B76" s="25"/>
      <c r="C76" s="25"/>
      <c r="D76" s="27"/>
      <c r="E76" s="27"/>
    </row>
    <row r="77" spans="1:7" ht="8.25" customHeight="1" x14ac:dyDescent="0.25">
      <c r="A77" s="25"/>
      <c r="B77" s="25"/>
      <c r="C77" s="25"/>
      <c r="D77" s="27"/>
      <c r="E77" s="27"/>
      <c r="G77" s="54"/>
    </row>
    <row r="78" spans="1:7" ht="15" customHeight="1" x14ac:dyDescent="0.25">
      <c r="A78" s="52" t="s">
        <v>204</v>
      </c>
      <c r="B78" s="25"/>
      <c r="C78" s="25"/>
      <c r="D78" s="27"/>
      <c r="E78" s="27"/>
      <c r="G78" s="54"/>
    </row>
    <row r="79" spans="1:7" ht="9" customHeight="1" x14ac:dyDescent="0.25">
      <c r="A79" s="52"/>
      <c r="B79" s="25"/>
      <c r="C79" s="25"/>
      <c r="D79" s="27"/>
      <c r="E79" s="27"/>
    </row>
    <row r="80" spans="1:7" ht="15" customHeight="1" x14ac:dyDescent="0.25">
      <c r="A80" s="287" t="s">
        <v>460</v>
      </c>
      <c r="B80" s="288"/>
      <c r="C80" s="288"/>
      <c r="D80" s="288"/>
      <c r="E80" s="289"/>
    </row>
    <row r="81" spans="1:7" ht="15" customHeight="1" x14ac:dyDescent="0.25">
      <c r="A81" s="50" t="s">
        <v>84</v>
      </c>
      <c r="B81" s="281" t="s">
        <v>197</v>
      </c>
      <c r="C81" s="281"/>
      <c r="D81" s="50">
        <v>2017</v>
      </c>
      <c r="E81" s="50">
        <v>2016</v>
      </c>
    </row>
    <row r="82" spans="1:7" ht="15" customHeight="1" x14ac:dyDescent="0.25">
      <c r="A82" s="2" t="s">
        <v>196</v>
      </c>
      <c r="B82" s="108"/>
      <c r="C82" s="44"/>
      <c r="D82" s="70">
        <f>SUM(D83+D88+D96+D106+D113)</f>
        <v>34907880.140000001</v>
      </c>
      <c r="E82" s="70">
        <f>SUM(E83+E88+E96+E106+E113)</f>
        <v>29007505.539999995</v>
      </c>
    </row>
    <row r="83" spans="1:7" ht="15" customHeight="1" x14ac:dyDescent="0.25">
      <c r="A83" s="47" t="s">
        <v>136</v>
      </c>
      <c r="B83" s="108"/>
      <c r="C83" s="44"/>
      <c r="D83" s="12">
        <f>SUM(D84:D87)</f>
        <v>15774771.819999998</v>
      </c>
      <c r="E83" s="12">
        <f>SUM(E84:E87)</f>
        <v>14978578.939999999</v>
      </c>
    </row>
    <row r="84" spans="1:7" s="130" customFormat="1" ht="57.75" customHeight="1" x14ac:dyDescent="0.25">
      <c r="A84" s="111" t="s">
        <v>142</v>
      </c>
      <c r="B84" s="279" t="s">
        <v>143</v>
      </c>
      <c r="C84" s="280"/>
      <c r="D84" s="132">
        <v>8779555</v>
      </c>
      <c r="E84" s="132">
        <v>8920020</v>
      </c>
    </row>
    <row r="85" spans="1:7" s="130" customFormat="1" ht="57.75" customHeight="1" x14ac:dyDescent="0.25">
      <c r="A85" s="111" t="s">
        <v>144</v>
      </c>
      <c r="B85" s="274" t="s">
        <v>159</v>
      </c>
      <c r="C85" s="275"/>
      <c r="D85" s="132">
        <v>4087421.04</v>
      </c>
      <c r="E85" s="132">
        <v>4474350.5199999996</v>
      </c>
    </row>
    <row r="86" spans="1:7" s="130" customFormat="1" ht="57.75" customHeight="1" x14ac:dyDescent="0.25">
      <c r="A86" s="112" t="s">
        <v>141</v>
      </c>
      <c r="B86" s="274" t="s">
        <v>160</v>
      </c>
      <c r="C86" s="275"/>
      <c r="D86" s="132">
        <v>425610.69</v>
      </c>
      <c r="E86" s="132">
        <v>401915.51</v>
      </c>
      <c r="G86" s="163"/>
    </row>
    <row r="87" spans="1:7" s="130" customFormat="1" ht="57.75" customHeight="1" x14ac:dyDescent="0.25">
      <c r="A87" s="111" t="s">
        <v>145</v>
      </c>
      <c r="B87" s="279" t="s">
        <v>146</v>
      </c>
      <c r="C87" s="280"/>
      <c r="D87" s="132">
        <v>2482185.09</v>
      </c>
      <c r="E87" s="132">
        <v>1182292.9099999999</v>
      </c>
      <c r="G87" s="163"/>
    </row>
    <row r="88" spans="1:7" ht="15" customHeight="1" x14ac:dyDescent="0.25">
      <c r="A88" s="48" t="s">
        <v>147</v>
      </c>
      <c r="B88" s="265"/>
      <c r="C88" s="266"/>
      <c r="D88" s="49">
        <f>SUM(D89:D95)</f>
        <v>4207237.9799999995</v>
      </c>
      <c r="E88" s="49">
        <f>SUM(E89:E95)</f>
        <v>3987733.4799999995</v>
      </c>
    </row>
    <row r="89" spans="1:7" s="130" customFormat="1" ht="57" customHeight="1" x14ac:dyDescent="0.25">
      <c r="A89" s="164" t="s">
        <v>154</v>
      </c>
      <c r="B89" s="274" t="s">
        <v>161</v>
      </c>
      <c r="C89" s="275"/>
      <c r="D89" s="137">
        <v>133941.66</v>
      </c>
      <c r="E89" s="137">
        <v>103370.89</v>
      </c>
    </row>
    <row r="90" spans="1:7" s="130" customFormat="1" ht="57" customHeight="1" x14ac:dyDescent="0.25">
      <c r="A90" s="164" t="s">
        <v>148</v>
      </c>
      <c r="B90" s="274" t="s">
        <v>162</v>
      </c>
      <c r="C90" s="275"/>
      <c r="D90" s="137">
        <v>49867.839999999997</v>
      </c>
      <c r="E90" s="137">
        <v>45817.01</v>
      </c>
    </row>
    <row r="91" spans="1:7" s="130" customFormat="1" ht="57" customHeight="1" x14ac:dyDescent="0.25">
      <c r="A91" s="164" t="s">
        <v>149</v>
      </c>
      <c r="B91" s="274" t="s">
        <v>155</v>
      </c>
      <c r="C91" s="275"/>
      <c r="D91" s="137">
        <v>487650.97</v>
      </c>
      <c r="E91" s="137">
        <v>1322571.29</v>
      </c>
    </row>
    <row r="92" spans="1:7" s="130" customFormat="1" ht="57" customHeight="1" x14ac:dyDescent="0.25">
      <c r="A92" s="164" t="s">
        <v>150</v>
      </c>
      <c r="B92" s="274" t="s">
        <v>163</v>
      </c>
      <c r="C92" s="275"/>
      <c r="D92" s="137">
        <v>36280.65</v>
      </c>
      <c r="E92" s="137">
        <v>16627.400000000001</v>
      </c>
      <c r="G92" s="165"/>
    </row>
    <row r="93" spans="1:7" s="130" customFormat="1" ht="57" customHeight="1" x14ac:dyDescent="0.25">
      <c r="A93" s="164" t="s">
        <v>151</v>
      </c>
      <c r="B93" s="274" t="s">
        <v>156</v>
      </c>
      <c r="C93" s="275"/>
      <c r="D93" s="137">
        <v>3099314.78</v>
      </c>
      <c r="E93" s="137">
        <v>2017452.52</v>
      </c>
    </row>
    <row r="94" spans="1:7" s="130" customFormat="1" ht="57" customHeight="1" x14ac:dyDescent="0.25">
      <c r="A94" s="164" t="s">
        <v>152</v>
      </c>
      <c r="B94" s="274" t="s">
        <v>158</v>
      </c>
      <c r="C94" s="275"/>
      <c r="D94" s="137">
        <v>10519.86</v>
      </c>
      <c r="E94" s="137">
        <v>64281.4</v>
      </c>
    </row>
    <row r="95" spans="1:7" s="130" customFormat="1" ht="57" customHeight="1" x14ac:dyDescent="0.25">
      <c r="A95" s="164" t="s">
        <v>153</v>
      </c>
      <c r="B95" s="279" t="s">
        <v>157</v>
      </c>
      <c r="C95" s="280"/>
      <c r="D95" s="137">
        <v>389662.22</v>
      </c>
      <c r="E95" s="166">
        <v>417612.97</v>
      </c>
    </row>
    <row r="96" spans="1:7" ht="15" customHeight="1" x14ac:dyDescent="0.25">
      <c r="A96" s="48" t="s">
        <v>164</v>
      </c>
      <c r="B96" s="265"/>
      <c r="C96" s="266"/>
      <c r="D96" s="49">
        <f>SUM(D97:D105)</f>
        <v>8368604.2599999988</v>
      </c>
      <c r="E96" s="12">
        <f>SUM(E97:E105)</f>
        <v>6494473.6399999987</v>
      </c>
    </row>
    <row r="97" spans="1:7" s="130" customFormat="1" ht="57" customHeight="1" x14ac:dyDescent="0.25">
      <c r="A97" s="164" t="s">
        <v>165</v>
      </c>
      <c r="B97" s="274" t="s">
        <v>181</v>
      </c>
      <c r="C97" s="275"/>
      <c r="D97" s="132">
        <v>3742878.94</v>
      </c>
      <c r="E97" s="132">
        <v>3549140.51</v>
      </c>
    </row>
    <row r="98" spans="1:7" s="130" customFormat="1" ht="57" customHeight="1" x14ac:dyDescent="0.25">
      <c r="A98" s="164" t="s">
        <v>166</v>
      </c>
      <c r="B98" s="274" t="s">
        <v>173</v>
      </c>
      <c r="C98" s="275"/>
      <c r="D98" s="132">
        <v>378138.91</v>
      </c>
      <c r="E98" s="132">
        <v>375626.51</v>
      </c>
    </row>
    <row r="99" spans="1:7" s="130" customFormat="1" ht="57" customHeight="1" x14ac:dyDescent="0.25">
      <c r="A99" s="164" t="s">
        <v>167</v>
      </c>
      <c r="B99" s="274" t="s">
        <v>174</v>
      </c>
      <c r="C99" s="275"/>
      <c r="D99" s="132">
        <v>1449964.56</v>
      </c>
      <c r="E99" s="132">
        <v>334712.26</v>
      </c>
    </row>
    <row r="100" spans="1:7" s="130" customFormat="1" ht="57" customHeight="1" x14ac:dyDescent="0.25">
      <c r="A100" s="164" t="s">
        <v>168</v>
      </c>
      <c r="B100" s="274" t="s">
        <v>175</v>
      </c>
      <c r="C100" s="275"/>
      <c r="D100" s="132">
        <v>128754.85</v>
      </c>
      <c r="E100" s="132">
        <v>52022.41</v>
      </c>
    </row>
    <row r="101" spans="1:7" s="130" customFormat="1" ht="57" customHeight="1" x14ac:dyDescent="0.25">
      <c r="A101" s="164" t="s">
        <v>169</v>
      </c>
      <c r="B101" s="274" t="s">
        <v>176</v>
      </c>
      <c r="C101" s="275"/>
      <c r="D101" s="132">
        <v>523780.31</v>
      </c>
      <c r="E101" s="132">
        <v>300927.93</v>
      </c>
    </row>
    <row r="102" spans="1:7" s="130" customFormat="1" ht="57" customHeight="1" x14ac:dyDescent="0.25">
      <c r="A102" s="164" t="s">
        <v>170</v>
      </c>
      <c r="B102" s="274" t="s">
        <v>177</v>
      </c>
      <c r="C102" s="275"/>
      <c r="D102" s="132">
        <v>1379218.8</v>
      </c>
      <c r="E102" s="132">
        <v>807602.72</v>
      </c>
    </row>
    <row r="103" spans="1:7" s="130" customFormat="1" ht="57" customHeight="1" x14ac:dyDescent="0.25">
      <c r="A103" s="164" t="s">
        <v>171</v>
      </c>
      <c r="B103" s="274" t="s">
        <v>178</v>
      </c>
      <c r="C103" s="275"/>
      <c r="D103" s="132">
        <v>64629.03</v>
      </c>
      <c r="E103" s="132">
        <v>64509.98</v>
      </c>
    </row>
    <row r="104" spans="1:7" s="130" customFormat="1" ht="57" customHeight="1" x14ac:dyDescent="0.25">
      <c r="A104" s="164" t="s">
        <v>172</v>
      </c>
      <c r="B104" s="274" t="s">
        <v>180</v>
      </c>
      <c r="C104" s="275"/>
      <c r="D104" s="132">
        <v>620103.93000000005</v>
      </c>
      <c r="E104" s="132">
        <v>644617.01</v>
      </c>
    </row>
    <row r="105" spans="1:7" s="130" customFormat="1" ht="57" customHeight="1" x14ac:dyDescent="0.25">
      <c r="A105" s="164" t="s">
        <v>164</v>
      </c>
      <c r="B105" s="274" t="s">
        <v>179</v>
      </c>
      <c r="C105" s="275"/>
      <c r="D105" s="132">
        <v>81134.929999999993</v>
      </c>
      <c r="E105" s="132">
        <v>365314.31</v>
      </c>
    </row>
    <row r="106" spans="1:7" ht="15" customHeight="1" x14ac:dyDescent="0.25">
      <c r="A106" s="48" t="s">
        <v>182</v>
      </c>
      <c r="B106" s="278"/>
      <c r="C106" s="278"/>
      <c r="D106" s="12">
        <f>SUM(D107:D112)</f>
        <v>6279246.4100000001</v>
      </c>
      <c r="E106" s="12">
        <f>SUM(E107:E112)</f>
        <v>3231535.5</v>
      </c>
    </row>
    <row r="107" spans="1:7" s="130" customFormat="1" ht="57" customHeight="1" x14ac:dyDescent="0.25">
      <c r="A107" s="164" t="s">
        <v>183</v>
      </c>
      <c r="B107" s="274" t="s">
        <v>193</v>
      </c>
      <c r="C107" s="275"/>
      <c r="D107" s="137">
        <v>2217788.8199999998</v>
      </c>
      <c r="E107" s="137">
        <v>1026464.36</v>
      </c>
      <c r="F107" s="167"/>
      <c r="G107" s="167"/>
    </row>
    <row r="108" spans="1:7" s="130" customFormat="1" ht="57" customHeight="1" x14ac:dyDescent="0.25">
      <c r="A108" s="164" t="s">
        <v>184</v>
      </c>
      <c r="B108" s="274" t="s">
        <v>189</v>
      </c>
      <c r="C108" s="275"/>
      <c r="D108" s="137">
        <v>795751.59</v>
      </c>
      <c r="E108" s="137">
        <v>663758.14</v>
      </c>
      <c r="F108" s="167"/>
      <c r="G108" s="167"/>
    </row>
    <row r="109" spans="1:7" s="130" customFormat="1" ht="57" customHeight="1" x14ac:dyDescent="0.25">
      <c r="A109" s="164" t="s">
        <v>185</v>
      </c>
      <c r="B109" s="274" t="s">
        <v>190</v>
      </c>
      <c r="C109" s="275"/>
      <c r="D109" s="137">
        <v>0</v>
      </c>
      <c r="E109" s="132">
        <v>104000</v>
      </c>
      <c r="F109" s="167"/>
      <c r="G109" s="167"/>
    </row>
    <row r="110" spans="1:7" s="130" customFormat="1" ht="57" customHeight="1" x14ac:dyDescent="0.25">
      <c r="A110" s="164" t="s">
        <v>186</v>
      </c>
      <c r="B110" s="274" t="s">
        <v>191</v>
      </c>
      <c r="C110" s="275"/>
      <c r="D110" s="137">
        <v>237670</v>
      </c>
      <c r="E110" s="132">
        <v>281390</v>
      </c>
    </row>
    <row r="111" spans="1:7" s="130" customFormat="1" ht="57" customHeight="1" x14ac:dyDescent="0.25">
      <c r="A111" s="164" t="s">
        <v>187</v>
      </c>
      <c r="B111" s="274" t="s">
        <v>192</v>
      </c>
      <c r="C111" s="275"/>
      <c r="D111" s="137">
        <v>2044556</v>
      </c>
      <c r="E111" s="132">
        <v>34000</v>
      </c>
    </row>
    <row r="112" spans="1:7" s="130" customFormat="1" ht="57" customHeight="1" x14ac:dyDescent="0.25">
      <c r="A112" s="164" t="s">
        <v>188</v>
      </c>
      <c r="B112" s="274" t="s">
        <v>192</v>
      </c>
      <c r="C112" s="275"/>
      <c r="D112" s="137">
        <v>983480</v>
      </c>
      <c r="E112" s="132">
        <v>1121923</v>
      </c>
    </row>
    <row r="113" spans="1:5" ht="15" customHeight="1" x14ac:dyDescent="0.25">
      <c r="A113" s="48" t="s">
        <v>194</v>
      </c>
      <c r="B113" s="265"/>
      <c r="C113" s="266"/>
      <c r="D113" s="12">
        <f>SUM(D114)</f>
        <v>278019.67</v>
      </c>
      <c r="E113" s="12">
        <f>SUM(E114)</f>
        <v>315183.98</v>
      </c>
    </row>
    <row r="114" spans="1:5" s="130" customFormat="1" ht="57" customHeight="1" x14ac:dyDescent="0.25">
      <c r="A114" s="164" t="s">
        <v>195</v>
      </c>
      <c r="B114" s="276"/>
      <c r="C114" s="277"/>
      <c r="D114" s="137">
        <v>278019.67</v>
      </c>
      <c r="E114" s="132">
        <v>315183.98</v>
      </c>
    </row>
    <row r="115" spans="1:5" s="130" customFormat="1" ht="35.25" customHeight="1" x14ac:dyDescent="0.25">
      <c r="A115" s="173"/>
      <c r="B115" s="174"/>
      <c r="C115" s="174"/>
      <c r="D115" s="175"/>
      <c r="E115" s="176"/>
    </row>
    <row r="116" spans="1:5" ht="15" customHeight="1" x14ac:dyDescent="0.25"/>
    <row r="117" spans="1:5" ht="15" customHeight="1" x14ac:dyDescent="0.25">
      <c r="A117" s="248" t="s">
        <v>461</v>
      </c>
      <c r="B117" s="282"/>
      <c r="C117" s="282"/>
      <c r="D117" s="282"/>
      <c r="E117" s="249"/>
    </row>
    <row r="118" spans="1:5" ht="15" customHeight="1" x14ac:dyDescent="0.25">
      <c r="A118" s="168" t="s">
        <v>84</v>
      </c>
      <c r="B118" s="283" t="s">
        <v>197</v>
      </c>
      <c r="C118" s="283"/>
      <c r="D118" s="168">
        <v>2017</v>
      </c>
      <c r="E118" s="168">
        <v>2016</v>
      </c>
    </row>
    <row r="119" spans="1:5" ht="83.25" customHeight="1" x14ac:dyDescent="0.25">
      <c r="A119" s="105" t="s">
        <v>142</v>
      </c>
      <c r="B119" s="284" t="s">
        <v>198</v>
      </c>
      <c r="C119" s="284"/>
      <c r="D119" s="137">
        <v>49517634.369999997</v>
      </c>
      <c r="E119" s="137">
        <v>49034304.490000002</v>
      </c>
    </row>
    <row r="120" spans="1:5" ht="72" customHeight="1" x14ac:dyDescent="0.25">
      <c r="A120" s="105" t="s">
        <v>147</v>
      </c>
      <c r="B120" s="274" t="s">
        <v>421</v>
      </c>
      <c r="C120" s="275"/>
      <c r="D120" s="137">
        <v>15352742.5</v>
      </c>
      <c r="E120" s="137">
        <v>14120852.529999999</v>
      </c>
    </row>
    <row r="121" spans="1:5" ht="99" customHeight="1" x14ac:dyDescent="0.25">
      <c r="A121" s="106" t="s">
        <v>199</v>
      </c>
      <c r="B121" s="274" t="s">
        <v>426</v>
      </c>
      <c r="C121" s="275"/>
      <c r="D121" s="137">
        <v>28180027.32</v>
      </c>
      <c r="E121" s="137">
        <v>24276922.100000001</v>
      </c>
    </row>
    <row r="122" spans="1:5" ht="15" customHeight="1" x14ac:dyDescent="0.25">
      <c r="A122" s="168" t="s">
        <v>37</v>
      </c>
      <c r="B122" s="248"/>
      <c r="C122" s="249"/>
      <c r="D122" s="135">
        <f>SUM(D119:D121)</f>
        <v>93050404.189999998</v>
      </c>
      <c r="E122" s="135">
        <f>SUM(E119:E121)</f>
        <v>87432079.120000005</v>
      </c>
    </row>
    <row r="123" spans="1:5" ht="15" customHeight="1" x14ac:dyDescent="0.25">
      <c r="A123" s="25" t="s">
        <v>203</v>
      </c>
      <c r="B123" s="25"/>
      <c r="C123" s="25"/>
      <c r="D123" s="27"/>
      <c r="E123" s="27"/>
    </row>
    <row r="124" spans="1:5" ht="15" customHeight="1" x14ac:dyDescent="0.25">
      <c r="A124" s="25"/>
      <c r="B124" s="25"/>
      <c r="C124" s="25"/>
      <c r="D124" s="27"/>
      <c r="E124" s="27"/>
    </row>
    <row r="125" spans="1:5" ht="15" customHeight="1" x14ac:dyDescent="0.25">
      <c r="A125" s="52" t="s">
        <v>204</v>
      </c>
      <c r="B125" s="25"/>
      <c r="C125" s="25"/>
      <c r="D125" s="27"/>
      <c r="E125" s="27"/>
    </row>
    <row r="126" spans="1:5" ht="15" customHeight="1" x14ac:dyDescent="0.25">
      <c r="A126" s="52"/>
      <c r="B126" s="25"/>
      <c r="C126" s="25"/>
      <c r="D126" s="27"/>
      <c r="E126" s="27"/>
    </row>
    <row r="127" spans="1:5" ht="15" customHeight="1" x14ac:dyDescent="0.25">
      <c r="A127" s="256" t="s">
        <v>462</v>
      </c>
      <c r="B127" s="257"/>
      <c r="C127" s="257"/>
      <c r="D127" s="257"/>
      <c r="E127" s="258"/>
    </row>
    <row r="128" spans="1:5" ht="15" customHeight="1" x14ac:dyDescent="0.25">
      <c r="A128" s="142" t="s">
        <v>84</v>
      </c>
      <c r="B128" s="281" t="s">
        <v>197</v>
      </c>
      <c r="C128" s="281"/>
      <c r="D128" s="142">
        <v>2017</v>
      </c>
      <c r="E128" s="142">
        <v>2016</v>
      </c>
    </row>
    <row r="129" spans="1:5" ht="15" customHeight="1" x14ac:dyDescent="0.25">
      <c r="A129" s="141" t="s">
        <v>196</v>
      </c>
      <c r="B129" s="139"/>
      <c r="C129" s="140"/>
      <c r="D129" s="70">
        <f>SUM(D130+D135+D143+D153+D161)</f>
        <v>109770122.53999999</v>
      </c>
      <c r="E129" s="70">
        <f>SUM(E130+E135+E143+E153+E160)</f>
        <v>99090788.260000005</v>
      </c>
    </row>
    <row r="130" spans="1:5" ht="15" customHeight="1" x14ac:dyDescent="0.25">
      <c r="A130" s="47" t="s">
        <v>136</v>
      </c>
      <c r="B130" s="139"/>
      <c r="C130" s="140"/>
      <c r="D130" s="12">
        <f>SUM(D131:D134)</f>
        <v>49517634.370000005</v>
      </c>
      <c r="E130" s="12">
        <f>SUM(E131:E134)</f>
        <v>49034304.490000002</v>
      </c>
    </row>
    <row r="131" spans="1:5" ht="57" customHeight="1" x14ac:dyDescent="0.25">
      <c r="A131" s="111" t="s">
        <v>142</v>
      </c>
      <c r="B131" s="279" t="s">
        <v>143</v>
      </c>
      <c r="C131" s="280"/>
      <c r="D131" s="132">
        <v>35395960</v>
      </c>
      <c r="E131" s="132">
        <v>35409694.460000001</v>
      </c>
    </row>
    <row r="132" spans="1:5" ht="57" customHeight="1" x14ac:dyDescent="0.25">
      <c r="A132" s="111" t="s">
        <v>144</v>
      </c>
      <c r="B132" s="274" t="s">
        <v>159</v>
      </c>
      <c r="C132" s="275"/>
      <c r="D132" s="132">
        <v>5715893.6500000004</v>
      </c>
      <c r="E132" s="132">
        <v>6962824.8300000001</v>
      </c>
    </row>
    <row r="133" spans="1:5" ht="57" customHeight="1" x14ac:dyDescent="0.25">
      <c r="A133" s="112" t="s">
        <v>141</v>
      </c>
      <c r="B133" s="274" t="s">
        <v>160</v>
      </c>
      <c r="C133" s="275"/>
      <c r="D133" s="132">
        <v>1785082.06</v>
      </c>
      <c r="E133" s="132">
        <v>1961967.71</v>
      </c>
    </row>
    <row r="134" spans="1:5" ht="57" customHeight="1" x14ac:dyDescent="0.25">
      <c r="A134" s="111" t="s">
        <v>145</v>
      </c>
      <c r="B134" s="279" t="s">
        <v>146</v>
      </c>
      <c r="C134" s="280"/>
      <c r="D134" s="132">
        <v>6620698.6600000001</v>
      </c>
      <c r="E134" s="132">
        <v>4699817.49</v>
      </c>
    </row>
    <row r="135" spans="1:5" x14ac:dyDescent="0.25">
      <c r="A135" s="48" t="s">
        <v>147</v>
      </c>
      <c r="B135" s="265"/>
      <c r="C135" s="266"/>
      <c r="D135" s="49">
        <f>SUM(D136:D142)</f>
        <v>15352742.5</v>
      </c>
      <c r="E135" s="49">
        <f>SUM(E136:E142)</f>
        <v>14120852.529999999</v>
      </c>
    </row>
    <row r="136" spans="1:5" ht="57" customHeight="1" x14ac:dyDescent="0.25">
      <c r="A136" s="164" t="s">
        <v>154</v>
      </c>
      <c r="B136" s="274" t="s">
        <v>161</v>
      </c>
      <c r="C136" s="275"/>
      <c r="D136" s="137">
        <v>485868.11</v>
      </c>
      <c r="E136" s="137">
        <v>505936.17</v>
      </c>
    </row>
    <row r="137" spans="1:5" ht="57" customHeight="1" x14ac:dyDescent="0.25">
      <c r="A137" s="164" t="s">
        <v>148</v>
      </c>
      <c r="B137" s="274" t="s">
        <v>162</v>
      </c>
      <c r="C137" s="275"/>
      <c r="D137" s="137">
        <v>204445.55</v>
      </c>
      <c r="E137" s="137">
        <v>332919.78000000003</v>
      </c>
    </row>
    <row r="138" spans="1:5" ht="57" customHeight="1" x14ac:dyDescent="0.25">
      <c r="A138" s="164" t="s">
        <v>149</v>
      </c>
      <c r="B138" s="274" t="s">
        <v>155</v>
      </c>
      <c r="C138" s="275"/>
      <c r="D138" s="137">
        <v>3329401.17</v>
      </c>
      <c r="E138" s="137">
        <v>3788450.1</v>
      </c>
    </row>
    <row r="139" spans="1:5" ht="69.75" customHeight="1" x14ac:dyDescent="0.25">
      <c r="A139" s="164" t="s">
        <v>150</v>
      </c>
      <c r="B139" s="274" t="s">
        <v>163</v>
      </c>
      <c r="C139" s="275"/>
      <c r="D139" s="137">
        <v>81532.14</v>
      </c>
      <c r="E139" s="137">
        <v>41498.19</v>
      </c>
    </row>
    <row r="140" spans="1:5" ht="76.5" customHeight="1" x14ac:dyDescent="0.25">
      <c r="A140" s="164" t="s">
        <v>151</v>
      </c>
      <c r="B140" s="274" t="s">
        <v>156</v>
      </c>
      <c r="C140" s="275"/>
      <c r="D140" s="137">
        <v>10214955.43</v>
      </c>
      <c r="E140" s="137">
        <v>7393745.96</v>
      </c>
    </row>
    <row r="141" spans="1:5" ht="57" customHeight="1" x14ac:dyDescent="0.25">
      <c r="A141" s="164" t="s">
        <v>152</v>
      </c>
      <c r="B141" s="274" t="s">
        <v>158</v>
      </c>
      <c r="C141" s="275"/>
      <c r="D141" s="137">
        <v>19482.259999999998</v>
      </c>
      <c r="E141" s="137">
        <v>434980.5</v>
      </c>
    </row>
    <row r="142" spans="1:5" ht="57" customHeight="1" x14ac:dyDescent="0.25">
      <c r="A142" s="164" t="s">
        <v>153</v>
      </c>
      <c r="B142" s="279" t="s">
        <v>157</v>
      </c>
      <c r="C142" s="280"/>
      <c r="D142" s="137">
        <v>1017057.84</v>
      </c>
      <c r="E142" s="166">
        <v>1623321.83</v>
      </c>
    </row>
    <row r="143" spans="1:5" x14ac:dyDescent="0.25">
      <c r="A143" s="48" t="s">
        <v>164</v>
      </c>
      <c r="B143" s="265"/>
      <c r="C143" s="266"/>
      <c r="D143" s="49">
        <f>SUM(D144:D152)</f>
        <v>28180027.32</v>
      </c>
      <c r="E143" s="12">
        <f>SUM(E144:E152)</f>
        <v>24276922.100000001</v>
      </c>
    </row>
    <row r="144" spans="1:5" ht="57" customHeight="1" x14ac:dyDescent="0.25">
      <c r="A144" s="164" t="s">
        <v>165</v>
      </c>
      <c r="B144" s="274" t="s">
        <v>181</v>
      </c>
      <c r="C144" s="275"/>
      <c r="D144" s="132">
        <v>14657407.619999999</v>
      </c>
      <c r="E144" s="132">
        <v>13326545.949999999</v>
      </c>
    </row>
    <row r="145" spans="1:5" ht="57" customHeight="1" x14ac:dyDescent="0.25">
      <c r="A145" s="164" t="s">
        <v>166</v>
      </c>
      <c r="B145" s="274" t="s">
        <v>173</v>
      </c>
      <c r="C145" s="275"/>
      <c r="D145" s="132">
        <v>1104106.24</v>
      </c>
      <c r="E145" s="132">
        <v>886025.87</v>
      </c>
    </row>
    <row r="146" spans="1:5" ht="57" customHeight="1" x14ac:dyDescent="0.25">
      <c r="A146" s="164" t="s">
        <v>167</v>
      </c>
      <c r="B146" s="274" t="s">
        <v>174</v>
      </c>
      <c r="C146" s="275"/>
      <c r="D146" s="132">
        <v>1886554.9</v>
      </c>
      <c r="E146" s="132">
        <v>1548692.78</v>
      </c>
    </row>
    <row r="147" spans="1:5" ht="57" customHeight="1" x14ac:dyDescent="0.25">
      <c r="A147" s="164" t="s">
        <v>168</v>
      </c>
      <c r="B147" s="274" t="s">
        <v>175</v>
      </c>
      <c r="C147" s="275"/>
      <c r="D147" s="132">
        <v>835392.11</v>
      </c>
      <c r="E147" s="132">
        <v>331039.71000000002</v>
      </c>
    </row>
    <row r="148" spans="1:5" ht="57" customHeight="1" x14ac:dyDescent="0.25">
      <c r="A148" s="164" t="s">
        <v>169</v>
      </c>
      <c r="B148" s="274" t="s">
        <v>176</v>
      </c>
      <c r="C148" s="275"/>
      <c r="D148" s="132">
        <v>2028262.62</v>
      </c>
      <c r="E148" s="132">
        <v>1107571.43</v>
      </c>
    </row>
    <row r="149" spans="1:5" ht="57" customHeight="1" x14ac:dyDescent="0.25">
      <c r="A149" s="164" t="s">
        <v>170</v>
      </c>
      <c r="B149" s="274" t="s">
        <v>177</v>
      </c>
      <c r="C149" s="275"/>
      <c r="D149" s="132">
        <v>3580581.28</v>
      </c>
      <c r="E149" s="132">
        <v>3100175.76</v>
      </c>
    </row>
    <row r="150" spans="1:5" ht="57" customHeight="1" x14ac:dyDescent="0.25">
      <c r="A150" s="164" t="s">
        <v>171</v>
      </c>
      <c r="B150" s="274" t="s">
        <v>178</v>
      </c>
      <c r="C150" s="275"/>
      <c r="D150" s="132">
        <v>208547.55</v>
      </c>
      <c r="E150" s="132">
        <v>250844.12</v>
      </c>
    </row>
    <row r="151" spans="1:5" ht="57" customHeight="1" x14ac:dyDescent="0.25">
      <c r="A151" s="164" t="s">
        <v>172</v>
      </c>
      <c r="B151" s="274" t="s">
        <v>180</v>
      </c>
      <c r="C151" s="275"/>
      <c r="D151" s="132">
        <v>1611962.67</v>
      </c>
      <c r="E151" s="132">
        <v>1779078.12</v>
      </c>
    </row>
    <row r="152" spans="1:5" ht="63.75" customHeight="1" x14ac:dyDescent="0.25">
      <c r="A152" s="164" t="s">
        <v>164</v>
      </c>
      <c r="B152" s="274" t="s">
        <v>179</v>
      </c>
      <c r="C152" s="275"/>
      <c r="D152" s="132">
        <v>2267212.33</v>
      </c>
      <c r="E152" s="132">
        <v>1946948.36</v>
      </c>
    </row>
    <row r="153" spans="1:5" ht="30" x14ac:dyDescent="0.25">
      <c r="A153" s="48" t="s">
        <v>182</v>
      </c>
      <c r="B153" s="278"/>
      <c r="C153" s="278"/>
      <c r="D153" s="12">
        <f>SUM(D154:D159)</f>
        <v>15643425.390000001</v>
      </c>
      <c r="E153" s="12">
        <f>SUM(E154:E159)</f>
        <v>10609366.42</v>
      </c>
    </row>
    <row r="154" spans="1:5" ht="57" customHeight="1" x14ac:dyDescent="0.25">
      <c r="A154" s="164" t="s">
        <v>183</v>
      </c>
      <c r="B154" s="274" t="s">
        <v>193</v>
      </c>
      <c r="C154" s="275"/>
      <c r="D154" s="137">
        <v>4555990.67</v>
      </c>
      <c r="E154" s="137">
        <v>2831003.07</v>
      </c>
    </row>
    <row r="155" spans="1:5" ht="57" customHeight="1" x14ac:dyDescent="0.25">
      <c r="A155" s="164" t="s">
        <v>184</v>
      </c>
      <c r="B155" s="274" t="s">
        <v>189</v>
      </c>
      <c r="C155" s="275"/>
      <c r="D155" s="137">
        <v>3292307.72</v>
      </c>
      <c r="E155" s="137">
        <v>2855866.35</v>
      </c>
    </row>
    <row r="156" spans="1:5" ht="57" customHeight="1" x14ac:dyDescent="0.25">
      <c r="A156" s="164" t="s">
        <v>185</v>
      </c>
      <c r="B156" s="274" t="s">
        <v>190</v>
      </c>
      <c r="C156" s="275"/>
      <c r="D156" s="137">
        <v>0</v>
      </c>
      <c r="E156" s="132">
        <v>312000</v>
      </c>
    </row>
    <row r="157" spans="1:5" ht="57" customHeight="1" x14ac:dyDescent="0.25">
      <c r="A157" s="164" t="s">
        <v>463</v>
      </c>
      <c r="B157" s="274" t="s">
        <v>191</v>
      </c>
      <c r="C157" s="275"/>
      <c r="D157" s="137">
        <v>690766</v>
      </c>
      <c r="E157" s="132">
        <v>599658</v>
      </c>
    </row>
    <row r="158" spans="1:5" ht="57" customHeight="1" x14ac:dyDescent="0.25">
      <c r="A158" s="164" t="s">
        <v>187</v>
      </c>
      <c r="B158" s="274" t="s">
        <v>192</v>
      </c>
      <c r="C158" s="275"/>
      <c r="D158" s="137">
        <v>5570881</v>
      </c>
      <c r="E158" s="132">
        <v>160000</v>
      </c>
    </row>
    <row r="159" spans="1:5" ht="57" customHeight="1" x14ac:dyDescent="0.25">
      <c r="A159" s="164" t="s">
        <v>188</v>
      </c>
      <c r="B159" s="274" t="s">
        <v>192</v>
      </c>
      <c r="C159" s="275"/>
      <c r="D159" s="137">
        <v>1533480</v>
      </c>
      <c r="E159" s="132">
        <v>3850839</v>
      </c>
    </row>
    <row r="160" spans="1:5" x14ac:dyDescent="0.25">
      <c r="A160" s="48" t="s">
        <v>194</v>
      </c>
      <c r="B160" s="265"/>
      <c r="C160" s="266"/>
      <c r="D160" s="12">
        <f>SUM(D161)</f>
        <v>1076292.96</v>
      </c>
      <c r="E160" s="12">
        <f>SUM(E161)</f>
        <v>1049342.72</v>
      </c>
    </row>
    <row r="161" spans="1:5" ht="57" customHeight="1" x14ac:dyDescent="0.25">
      <c r="A161" s="164" t="s">
        <v>195</v>
      </c>
      <c r="B161" s="276"/>
      <c r="C161" s="277"/>
      <c r="D161" s="137">
        <v>1076292.96</v>
      </c>
      <c r="E161" s="132">
        <v>1049342.72</v>
      </c>
    </row>
    <row r="162" spans="1:5" ht="57" customHeight="1" x14ac:dyDescent="0.25">
      <c r="A162" s="173"/>
      <c r="B162" s="174"/>
      <c r="C162" s="174"/>
      <c r="D162" s="175"/>
      <c r="E162" s="176"/>
    </row>
    <row r="163" spans="1:5" ht="57" customHeight="1" x14ac:dyDescent="0.25">
      <c r="A163" s="173"/>
      <c r="B163" s="174"/>
      <c r="C163" s="174"/>
      <c r="D163" s="175"/>
      <c r="E163" s="176"/>
    </row>
    <row r="164" spans="1:5" ht="57" customHeight="1" x14ac:dyDescent="0.25">
      <c r="A164" s="173"/>
      <c r="B164" s="174"/>
      <c r="C164" s="174"/>
      <c r="D164" s="175"/>
      <c r="E164" s="176"/>
    </row>
    <row r="166" spans="1:5" x14ac:dyDescent="0.25">
      <c r="B166" s="170"/>
    </row>
    <row r="167" spans="1:5" x14ac:dyDescent="0.25">
      <c r="B167" s="170"/>
    </row>
    <row r="168" spans="1:5" x14ac:dyDescent="0.25">
      <c r="B168" s="170"/>
    </row>
    <row r="169" spans="1:5" x14ac:dyDescent="0.25">
      <c r="B169" s="170"/>
    </row>
    <row r="170" spans="1:5" x14ac:dyDescent="0.25">
      <c r="B170" s="170"/>
    </row>
    <row r="171" spans="1:5" x14ac:dyDescent="0.25">
      <c r="B171" s="170"/>
    </row>
    <row r="172" spans="1:5" x14ac:dyDescent="0.25">
      <c r="B172" s="170"/>
    </row>
    <row r="173" spans="1:5" x14ac:dyDescent="0.25">
      <c r="A173" s="295" t="s">
        <v>205</v>
      </c>
      <c r="B173" s="295"/>
      <c r="C173" s="295"/>
      <c r="D173" s="295"/>
      <c r="E173" s="295"/>
    </row>
    <row r="174" spans="1:5" x14ac:dyDescent="0.25">
      <c r="A174" s="53"/>
      <c r="B174" s="161"/>
      <c r="C174" s="53"/>
      <c r="D174" s="53"/>
      <c r="E174" s="53"/>
    </row>
    <row r="175" spans="1:5" x14ac:dyDescent="0.25">
      <c r="A175" s="294" t="s">
        <v>208</v>
      </c>
      <c r="B175" s="294"/>
      <c r="C175" s="294"/>
      <c r="D175" s="294"/>
      <c r="E175" s="294"/>
    </row>
    <row r="176" spans="1:5" x14ac:dyDescent="0.25">
      <c r="A176" s="293" t="s">
        <v>209</v>
      </c>
      <c r="B176" s="294"/>
      <c r="C176" s="294"/>
      <c r="D176" s="294"/>
      <c r="E176" s="294"/>
    </row>
    <row r="177" spans="1:5" x14ac:dyDescent="0.25">
      <c r="A177" s="97"/>
      <c r="B177" s="162"/>
      <c r="C177" s="98"/>
      <c r="D177" s="98"/>
      <c r="E177" s="98"/>
    </row>
    <row r="178" spans="1:5" x14ac:dyDescent="0.25">
      <c r="A178" s="265" t="s">
        <v>464</v>
      </c>
      <c r="B178" s="291"/>
      <c r="C178" s="291"/>
      <c r="D178" s="291"/>
      <c r="E178" s="266"/>
    </row>
    <row r="179" spans="1:5" x14ac:dyDescent="0.25">
      <c r="A179" s="50" t="s">
        <v>84</v>
      </c>
      <c r="B179" s="109"/>
      <c r="C179" s="23"/>
      <c r="D179" s="50">
        <v>2017</v>
      </c>
      <c r="E179" s="50">
        <v>2016</v>
      </c>
    </row>
    <row r="180" spans="1:5" x14ac:dyDescent="0.25">
      <c r="A180" s="1" t="s">
        <v>206</v>
      </c>
      <c r="B180" s="110"/>
      <c r="C180" s="1"/>
      <c r="D180" s="8">
        <v>30854996.16</v>
      </c>
      <c r="E180" s="8">
        <v>25748764.52</v>
      </c>
    </row>
    <row r="181" spans="1:5" x14ac:dyDescent="0.25">
      <c r="A181" s="1" t="s">
        <v>210</v>
      </c>
      <c r="B181" s="110"/>
      <c r="C181" s="1"/>
      <c r="D181" s="8">
        <v>68305045.019999996</v>
      </c>
      <c r="E181" s="8">
        <v>31917101.739999998</v>
      </c>
    </row>
    <row r="182" spans="1:5" x14ac:dyDescent="0.25">
      <c r="A182" s="23" t="s">
        <v>207</v>
      </c>
      <c r="B182" s="109"/>
      <c r="C182" s="23"/>
      <c r="D182" s="37">
        <f>SUM(D180-D181)</f>
        <v>-37450048.859999999</v>
      </c>
      <c r="E182" s="37">
        <f>E180-E181</f>
        <v>-6168337.2199999988</v>
      </c>
    </row>
    <row r="183" spans="1:5" x14ac:dyDescent="0.25">
      <c r="A183" s="155"/>
      <c r="B183" s="153"/>
      <c r="C183" s="155"/>
      <c r="D183" s="178"/>
      <c r="E183" s="178"/>
    </row>
    <row r="185" spans="1:5" x14ac:dyDescent="0.25">
      <c r="A185" s="265" t="s">
        <v>465</v>
      </c>
      <c r="B185" s="291"/>
      <c r="C185" s="291"/>
      <c r="D185" s="291"/>
      <c r="E185" s="266"/>
    </row>
    <row r="186" spans="1:5" x14ac:dyDescent="0.25">
      <c r="A186" s="169" t="s">
        <v>84</v>
      </c>
      <c r="B186" s="169"/>
      <c r="C186" s="23"/>
      <c r="D186" s="169">
        <v>2017</v>
      </c>
      <c r="E186" s="169">
        <v>2016</v>
      </c>
    </row>
    <row r="187" spans="1:5" x14ac:dyDescent="0.25">
      <c r="A187" s="1" t="s">
        <v>206</v>
      </c>
      <c r="B187" s="172"/>
      <c r="C187" s="1"/>
      <c r="D187" s="8">
        <v>127136922.04000001</v>
      </c>
      <c r="E187" s="8">
        <v>123605463.62</v>
      </c>
    </row>
    <row r="188" spans="1:5" x14ac:dyDescent="0.25">
      <c r="A188" s="1" t="s">
        <v>210</v>
      </c>
      <c r="B188" s="172"/>
      <c r="C188" s="1"/>
      <c r="D188" s="8">
        <v>143916287.41999999</v>
      </c>
      <c r="E188" s="8">
        <v>102000384.45999999</v>
      </c>
    </row>
    <row r="189" spans="1:5" x14ac:dyDescent="0.25">
      <c r="A189" s="23" t="s">
        <v>207</v>
      </c>
      <c r="B189" s="169"/>
      <c r="C189" s="23"/>
      <c r="D189" s="37">
        <f>SUM(D187-D188)</f>
        <v>-16779365.37999998</v>
      </c>
      <c r="E189" s="37">
        <f>E187-E188</f>
        <v>21605079.160000011</v>
      </c>
    </row>
    <row r="190" spans="1:5" x14ac:dyDescent="0.25">
      <c r="A190" s="155"/>
      <c r="B190" s="153"/>
      <c r="C190" s="155"/>
      <c r="D190" s="178"/>
      <c r="E190" s="178"/>
    </row>
    <row r="191" spans="1:5" ht="15.75" x14ac:dyDescent="0.25">
      <c r="A191" s="292"/>
      <c r="B191" s="292"/>
      <c r="C191" s="292"/>
      <c r="D191" s="292"/>
      <c r="E191" s="292"/>
    </row>
    <row r="192" spans="1:5" ht="15.75" x14ac:dyDescent="0.25">
      <c r="A192" s="292" t="s">
        <v>334</v>
      </c>
      <c r="B192" s="292"/>
      <c r="C192" s="292"/>
      <c r="D192" s="292"/>
      <c r="E192" s="292"/>
    </row>
    <row r="193" spans="1:5" ht="15.75" x14ac:dyDescent="0.25">
      <c r="A193" s="290" t="s">
        <v>335</v>
      </c>
      <c r="B193" s="290"/>
      <c r="C193" s="290"/>
      <c r="D193" s="290"/>
      <c r="E193" s="290"/>
    </row>
    <row r="195" spans="1:5" x14ac:dyDescent="0.25">
      <c r="B195" s="170"/>
    </row>
    <row r="197" spans="1:5" x14ac:dyDescent="0.25">
      <c r="A197" s="269" t="s">
        <v>466</v>
      </c>
      <c r="B197" s="269"/>
      <c r="C197" s="269" t="s">
        <v>454</v>
      </c>
      <c r="D197" s="269"/>
      <c r="E197" s="269"/>
    </row>
    <row r="199" spans="1:5" x14ac:dyDescent="0.25">
      <c r="B199" s="170"/>
    </row>
    <row r="201" spans="1:5" x14ac:dyDescent="0.25">
      <c r="A201" s="269" t="s">
        <v>455</v>
      </c>
      <c r="B201" s="269"/>
      <c r="C201" s="269" t="s">
        <v>456</v>
      </c>
      <c r="D201" s="269"/>
      <c r="E201" s="269"/>
    </row>
    <row r="203" spans="1:5" x14ac:dyDescent="0.25">
      <c r="B203" s="170"/>
    </row>
    <row r="204" spans="1:5" x14ac:dyDescent="0.25">
      <c r="B204" s="94"/>
      <c r="C204" s="59"/>
      <c r="D204" s="59"/>
    </row>
    <row r="205" spans="1:5" x14ac:dyDescent="0.25">
      <c r="A205" s="269" t="s">
        <v>455</v>
      </c>
      <c r="B205" s="269"/>
      <c r="C205" s="55"/>
      <c r="D205" s="55"/>
    </row>
  </sheetData>
  <mergeCells count="96">
    <mergeCell ref="B101:C101"/>
    <mergeCell ref="B102:C102"/>
    <mergeCell ref="A185:E185"/>
    <mergeCell ref="A178:E178"/>
    <mergeCell ref="A192:E192"/>
    <mergeCell ref="A191:E191"/>
    <mergeCell ref="A176:E176"/>
    <mergeCell ref="A173:E173"/>
    <mergeCell ref="A175:E175"/>
    <mergeCell ref="B114:C114"/>
    <mergeCell ref="B113:C113"/>
    <mergeCell ref="B105:C105"/>
    <mergeCell ref="B106:C106"/>
    <mergeCell ref="B107:C107"/>
    <mergeCell ref="B108:C108"/>
    <mergeCell ref="B109:C109"/>
    <mergeCell ref="A205:B205"/>
    <mergeCell ref="A4:E4"/>
    <mergeCell ref="A5:E5"/>
    <mergeCell ref="A61:E61"/>
    <mergeCell ref="A80:E80"/>
    <mergeCell ref="A193:E193"/>
    <mergeCell ref="A197:B197"/>
    <mergeCell ref="C197:E197"/>
    <mergeCell ref="A201:B201"/>
    <mergeCell ref="C201:E201"/>
    <mergeCell ref="B93:C93"/>
    <mergeCell ref="B94:C94"/>
    <mergeCell ref="B95:C95"/>
    <mergeCell ref="B87:C87"/>
    <mergeCell ref="B88:C88"/>
    <mergeCell ref="A27:E27"/>
    <mergeCell ref="A1:E1"/>
    <mergeCell ref="B97:C97"/>
    <mergeCell ref="B111:C111"/>
    <mergeCell ref="B112:C112"/>
    <mergeCell ref="B65:C65"/>
    <mergeCell ref="B63:C63"/>
    <mergeCell ref="B62:C62"/>
    <mergeCell ref="B104:C104"/>
    <mergeCell ref="B84:C84"/>
    <mergeCell ref="B85:C85"/>
    <mergeCell ref="B103:C103"/>
    <mergeCell ref="A2:E2"/>
    <mergeCell ref="B90:C90"/>
    <mergeCell ref="B64:C64"/>
    <mergeCell ref="B81:C81"/>
    <mergeCell ref="B66:C66"/>
    <mergeCell ref="B86:C86"/>
    <mergeCell ref="B98:C98"/>
    <mergeCell ref="B100:C100"/>
    <mergeCell ref="B99:C99"/>
    <mergeCell ref="B91:C91"/>
    <mergeCell ref="B92:C92"/>
    <mergeCell ref="B89:C89"/>
    <mergeCell ref="B96:C96"/>
    <mergeCell ref="B110:C110"/>
    <mergeCell ref="A117:E117"/>
    <mergeCell ref="B118:C118"/>
    <mergeCell ref="B119:C119"/>
    <mergeCell ref="B120:C120"/>
    <mergeCell ref="B121:C121"/>
    <mergeCell ref="B122:C122"/>
    <mergeCell ref="A127:E127"/>
    <mergeCell ref="B128:C128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8:C158"/>
    <mergeCell ref="B159:C159"/>
    <mergeCell ref="B160:C160"/>
    <mergeCell ref="B161:C161"/>
    <mergeCell ref="B153:C153"/>
    <mergeCell ref="B154:C154"/>
    <mergeCell ref="B155:C155"/>
    <mergeCell ref="B156:C156"/>
    <mergeCell ref="B157:C1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39" workbookViewId="0">
      <selection activeCell="D58" sqref="D58"/>
    </sheetView>
  </sheetViews>
  <sheetFormatPr baseColWidth="10" defaultRowHeight="15" x14ac:dyDescent="0.25"/>
  <cols>
    <col min="1" max="1" width="1" customWidth="1"/>
    <col min="2" max="2" width="20.5703125" customWidth="1"/>
    <col min="3" max="3" width="22.140625" customWidth="1"/>
    <col min="4" max="4" width="15.5703125" customWidth="1"/>
    <col min="5" max="5" width="16.5703125" customWidth="1"/>
    <col min="6" max="6" width="14.42578125" customWidth="1"/>
  </cols>
  <sheetData>
    <row r="1" spans="1:9" x14ac:dyDescent="0.25">
      <c r="A1" s="240" t="s">
        <v>214</v>
      </c>
      <c r="B1" s="240"/>
      <c r="C1" s="240"/>
      <c r="D1" s="240"/>
      <c r="E1" s="240"/>
      <c r="F1" s="55"/>
      <c r="G1" s="55"/>
      <c r="H1" s="55"/>
    </row>
    <row r="2" spans="1:9" x14ac:dyDescent="0.25">
      <c r="A2" s="286" t="s">
        <v>467</v>
      </c>
      <c r="B2" s="286"/>
      <c r="C2" s="286"/>
      <c r="D2" s="286"/>
      <c r="E2" s="286"/>
      <c r="F2" s="55"/>
      <c r="G2" s="55"/>
      <c r="H2" s="55"/>
      <c r="I2" s="55"/>
    </row>
    <row r="3" spans="1:9" ht="37.5" customHeight="1" x14ac:dyDescent="0.25">
      <c r="A3" s="103"/>
      <c r="B3" s="103"/>
      <c r="C3" s="103"/>
      <c r="D3" s="103"/>
      <c r="E3" s="103"/>
      <c r="F3" s="55"/>
      <c r="G3" s="55"/>
      <c r="H3" s="55"/>
      <c r="I3" s="55"/>
    </row>
    <row r="4" spans="1:9" x14ac:dyDescent="0.25">
      <c r="B4" s="13" t="s">
        <v>215</v>
      </c>
      <c r="C4" s="13"/>
      <c r="D4" s="13"/>
    </row>
    <row r="6" spans="1:9" x14ac:dyDescent="0.25">
      <c r="B6" t="s">
        <v>273</v>
      </c>
    </row>
    <row r="7" spans="1:9" x14ac:dyDescent="0.25">
      <c r="B7" t="s">
        <v>274</v>
      </c>
    </row>
    <row r="9" spans="1:9" x14ac:dyDescent="0.25">
      <c r="B9" s="19" t="s">
        <v>260</v>
      </c>
      <c r="C9" s="19"/>
      <c r="D9" s="19"/>
    </row>
    <row r="10" spans="1:9" ht="25.5" customHeight="1" x14ac:dyDescent="0.25"/>
    <row r="11" spans="1:9" ht="15.75" x14ac:dyDescent="0.25">
      <c r="B11" s="56" t="s">
        <v>13</v>
      </c>
      <c r="C11" s="56" t="s">
        <v>258</v>
      </c>
      <c r="D11" s="56" t="s">
        <v>256</v>
      </c>
      <c r="E11" s="56" t="s">
        <v>257</v>
      </c>
    </row>
    <row r="12" spans="1:9" ht="30" x14ac:dyDescent="0.25">
      <c r="B12" s="114" t="s">
        <v>261</v>
      </c>
      <c r="C12" s="179" t="s">
        <v>259</v>
      </c>
      <c r="D12" s="180">
        <v>7978207.4000000004</v>
      </c>
      <c r="E12" s="180">
        <v>7978207.4000000004</v>
      </c>
    </row>
    <row r="13" spans="1:9" x14ac:dyDescent="0.25">
      <c r="B13" s="57" t="s">
        <v>66</v>
      </c>
      <c r="C13" s="57" t="s">
        <v>259</v>
      </c>
      <c r="D13" s="37">
        <f>SUM(D12)</f>
        <v>7978207.4000000004</v>
      </c>
      <c r="E13" s="37">
        <f>SUM(E12)</f>
        <v>7978207.4000000004</v>
      </c>
    </row>
    <row r="14" spans="1:9" x14ac:dyDescent="0.25">
      <c r="B14" s="25"/>
      <c r="C14" s="25"/>
      <c r="D14" s="73"/>
      <c r="E14" s="73"/>
    </row>
    <row r="15" spans="1:9" x14ac:dyDescent="0.25">
      <c r="B15" s="59"/>
      <c r="C15" s="60"/>
      <c r="D15" s="59"/>
      <c r="E15" s="59"/>
    </row>
    <row r="16" spans="1:9" x14ac:dyDescent="0.25">
      <c r="B16" s="13" t="s">
        <v>216</v>
      </c>
      <c r="C16" s="62"/>
      <c r="D16" s="62"/>
      <c r="E16" s="62"/>
    </row>
    <row r="17" spans="2:6" x14ac:dyDescent="0.25">
      <c r="B17" s="13"/>
      <c r="C17" s="62"/>
      <c r="D17" s="62"/>
      <c r="E17" s="62"/>
    </row>
    <row r="18" spans="2:6" x14ac:dyDescent="0.25">
      <c r="B18" s="13" t="s">
        <v>218</v>
      </c>
    </row>
    <row r="19" spans="2:6" x14ac:dyDescent="0.25">
      <c r="B19" s="59"/>
    </row>
    <row r="20" spans="2:6" x14ac:dyDescent="0.25">
      <c r="B20" s="60" t="s">
        <v>271</v>
      </c>
    </row>
    <row r="21" spans="2:6" ht="33.75" customHeight="1" x14ac:dyDescent="0.25">
      <c r="B21" s="60"/>
    </row>
    <row r="22" spans="2:6" s="130" customFormat="1" ht="27" customHeight="1" x14ac:dyDescent="0.25">
      <c r="B22" s="248" t="s">
        <v>13</v>
      </c>
      <c r="C22" s="249"/>
      <c r="D22" s="218">
        <v>2017</v>
      </c>
      <c r="E22" s="218">
        <v>2016</v>
      </c>
    </row>
    <row r="23" spans="2:6" s="130" customFormat="1" ht="27" customHeight="1" x14ac:dyDescent="0.25">
      <c r="B23" s="298" t="s">
        <v>376</v>
      </c>
      <c r="C23" s="299"/>
      <c r="D23" s="237">
        <v>-16779365.379999999</v>
      </c>
      <c r="E23" s="237">
        <v>21605079.16</v>
      </c>
    </row>
    <row r="24" spans="2:6" s="130" customFormat="1" ht="27" customHeight="1" x14ac:dyDescent="0.25">
      <c r="B24" s="296" t="s">
        <v>332</v>
      </c>
      <c r="C24" s="297"/>
      <c r="D24" s="132">
        <v>38213641.189999998</v>
      </c>
      <c r="E24" s="132">
        <v>16608562.029999999</v>
      </c>
    </row>
    <row r="25" spans="2:6" s="130" customFormat="1" ht="27" customHeight="1" x14ac:dyDescent="0.25">
      <c r="B25" s="250" t="s">
        <v>377</v>
      </c>
      <c r="C25" s="251"/>
      <c r="D25" s="132">
        <v>0</v>
      </c>
      <c r="E25" s="132">
        <v>0</v>
      </c>
    </row>
    <row r="26" spans="2:6" s="130" customFormat="1" ht="27" customHeight="1" x14ac:dyDescent="0.25">
      <c r="B26" s="238" t="s">
        <v>394</v>
      </c>
      <c r="C26" s="217"/>
      <c r="D26" s="132">
        <f>SUM(D27:D28)</f>
        <v>-11955262.960000001</v>
      </c>
      <c r="E26" s="132">
        <f>SUM(E27:E28)</f>
        <v>-8301894.3100000005</v>
      </c>
      <c r="F26" s="163"/>
    </row>
    <row r="27" spans="2:6" s="130" customFormat="1" ht="27" customHeight="1" x14ac:dyDescent="0.25">
      <c r="B27" s="296" t="s">
        <v>393</v>
      </c>
      <c r="C27" s="297"/>
      <c r="D27" s="132">
        <v>-6513391.5099999998</v>
      </c>
      <c r="E27" s="132">
        <v>-2538589.39</v>
      </c>
    </row>
    <row r="28" spans="2:6" s="130" customFormat="1" ht="27" customHeight="1" x14ac:dyDescent="0.25">
      <c r="B28" s="296" t="s">
        <v>333</v>
      </c>
      <c r="C28" s="297"/>
      <c r="D28" s="132">
        <v>-5441871.4500000002</v>
      </c>
      <c r="E28" s="132">
        <v>-5763304.9199999999</v>
      </c>
    </row>
    <row r="29" spans="2:6" ht="122.25" customHeight="1" x14ac:dyDescent="0.25">
      <c r="B29" s="74"/>
      <c r="C29" s="74"/>
      <c r="D29" s="64"/>
      <c r="E29" s="64"/>
    </row>
    <row r="30" spans="2:6" x14ac:dyDescent="0.25">
      <c r="B30" s="89" t="s">
        <v>270</v>
      </c>
      <c r="C30" s="35"/>
      <c r="D30" s="35"/>
      <c r="E30" s="35"/>
    </row>
    <row r="31" spans="2:6" x14ac:dyDescent="0.25">
      <c r="B31" s="89" t="s">
        <v>272</v>
      </c>
      <c r="C31" s="35"/>
      <c r="D31" s="35"/>
      <c r="E31" s="35"/>
    </row>
    <row r="33" spans="2:6" ht="15.75" x14ac:dyDescent="0.25">
      <c r="B33" s="56" t="s">
        <v>13</v>
      </c>
      <c r="C33" s="56" t="s">
        <v>217</v>
      </c>
      <c r="D33" s="56">
        <v>2017</v>
      </c>
      <c r="E33" s="56">
        <v>2016</v>
      </c>
    </row>
    <row r="34" spans="2:6" x14ac:dyDescent="0.25">
      <c r="B34" s="58" t="s">
        <v>262</v>
      </c>
      <c r="C34" s="61"/>
      <c r="D34" s="12">
        <f>SUM(D35:D36)</f>
        <v>30854996.16</v>
      </c>
      <c r="E34" s="12">
        <f>SUM(E35:E36)</f>
        <v>25748764.52</v>
      </c>
    </row>
    <row r="35" spans="2:6" x14ac:dyDescent="0.25">
      <c r="B35" s="1"/>
      <c r="C35" s="1" t="s">
        <v>263</v>
      </c>
      <c r="D35" s="8">
        <v>7287143.96</v>
      </c>
      <c r="E35" s="8">
        <v>6721557.9100000001</v>
      </c>
    </row>
    <row r="36" spans="2:6" ht="30" x14ac:dyDescent="0.25">
      <c r="B36" s="45"/>
      <c r="C36" s="45" t="s">
        <v>264</v>
      </c>
      <c r="D36" s="8">
        <v>23567852.199999999</v>
      </c>
      <c r="E36" s="8">
        <v>19027206.609999999</v>
      </c>
    </row>
    <row r="37" spans="2:6" x14ac:dyDescent="0.25">
      <c r="B37" s="171" t="s">
        <v>265</v>
      </c>
      <c r="C37" s="47"/>
      <c r="D37" s="12">
        <f>SUM(D38:D42)</f>
        <v>68305045.019999996</v>
      </c>
      <c r="E37" s="12">
        <f>SUM(E38:E42)</f>
        <v>31917101.739999998</v>
      </c>
    </row>
    <row r="38" spans="2:6" ht="30" x14ac:dyDescent="0.25">
      <c r="B38" s="46"/>
      <c r="C38" s="46" t="s">
        <v>266</v>
      </c>
      <c r="D38" s="8">
        <v>28350614.059999999</v>
      </c>
      <c r="E38" s="8">
        <v>25460786.059999999</v>
      </c>
    </row>
    <row r="39" spans="2:6" ht="30" x14ac:dyDescent="0.25">
      <c r="B39" s="46"/>
      <c r="C39" s="46" t="s">
        <v>267</v>
      </c>
      <c r="D39" s="8">
        <v>6279246.4100000001</v>
      </c>
      <c r="E39" s="8">
        <v>3231535.5</v>
      </c>
    </row>
    <row r="40" spans="2:6" ht="45" x14ac:dyDescent="0.25">
      <c r="B40" s="46"/>
      <c r="C40" s="46" t="s">
        <v>269</v>
      </c>
      <c r="D40" s="8">
        <v>278019.67</v>
      </c>
      <c r="E40" s="8">
        <v>315183.98</v>
      </c>
    </row>
    <row r="41" spans="2:6" x14ac:dyDescent="0.25">
      <c r="B41" s="46"/>
      <c r="C41" s="46" t="s">
        <v>327</v>
      </c>
      <c r="D41" s="8">
        <v>31579812.859999999</v>
      </c>
      <c r="E41" s="8">
        <v>1909653.16</v>
      </c>
    </row>
    <row r="42" spans="2:6" ht="30" x14ac:dyDescent="0.25">
      <c r="B42" s="46"/>
      <c r="C42" s="46" t="s">
        <v>468</v>
      </c>
      <c r="D42" s="8">
        <v>1817352.02</v>
      </c>
      <c r="E42" s="8">
        <v>999943.04</v>
      </c>
    </row>
    <row r="43" spans="2:6" x14ac:dyDescent="0.25">
      <c r="B43" s="57" t="s">
        <v>268</v>
      </c>
      <c r="C43" s="23"/>
      <c r="D43" s="24">
        <f>SUM(D34-D37)</f>
        <v>-37450048.859999999</v>
      </c>
      <c r="E43" s="24">
        <f>SUM(E34-E37)</f>
        <v>-6168337.2199999988</v>
      </c>
    </row>
    <row r="46" spans="2:6" ht="15.75" x14ac:dyDescent="0.25">
      <c r="B46" s="292" t="s">
        <v>334</v>
      </c>
      <c r="C46" s="292"/>
      <c r="D46" s="292"/>
      <c r="E46" s="292"/>
      <c r="F46" s="292"/>
    </row>
    <row r="47" spans="2:6" ht="15.75" x14ac:dyDescent="0.25">
      <c r="B47" s="290" t="s">
        <v>335</v>
      </c>
      <c r="C47" s="290"/>
      <c r="D47" s="290"/>
      <c r="E47" s="290"/>
      <c r="F47" s="290"/>
    </row>
    <row r="48" spans="2:6" ht="15.75" x14ac:dyDescent="0.25">
      <c r="B48" s="196"/>
      <c r="C48" s="196"/>
      <c r="D48" s="196"/>
      <c r="E48" s="196"/>
      <c r="F48" s="196"/>
    </row>
    <row r="51" spans="2:6" x14ac:dyDescent="0.25">
      <c r="B51" s="269" t="s">
        <v>466</v>
      </c>
      <c r="C51" s="269"/>
      <c r="D51" s="269" t="s">
        <v>454</v>
      </c>
      <c r="E51" s="269"/>
      <c r="F51" s="269"/>
    </row>
    <row r="52" spans="2:6" x14ac:dyDescent="0.25">
      <c r="C52" s="195"/>
    </row>
    <row r="53" spans="2:6" x14ac:dyDescent="0.25">
      <c r="C53" s="195"/>
    </row>
    <row r="54" spans="2:6" x14ac:dyDescent="0.25">
      <c r="C54" s="195"/>
    </row>
    <row r="55" spans="2:6" x14ac:dyDescent="0.25">
      <c r="B55" s="269" t="s">
        <v>455</v>
      </c>
      <c r="C55" s="269"/>
      <c r="D55" s="269" t="s">
        <v>456</v>
      </c>
      <c r="E55" s="269"/>
      <c r="F55" s="269"/>
    </row>
    <row r="56" spans="2:6" x14ac:dyDescent="0.25">
      <c r="C56" s="195"/>
    </row>
    <row r="57" spans="2:6" x14ac:dyDescent="0.25">
      <c r="C57" s="195"/>
    </row>
    <row r="58" spans="2:6" x14ac:dyDescent="0.25">
      <c r="C58" s="94"/>
      <c r="D58" s="59"/>
      <c r="E58" s="59"/>
    </row>
    <row r="59" spans="2:6" x14ac:dyDescent="0.25">
      <c r="B59" s="269" t="s">
        <v>455</v>
      </c>
      <c r="C59" s="269"/>
      <c r="D59" s="55"/>
      <c r="E59" s="55"/>
    </row>
  </sheetData>
  <mergeCells count="15">
    <mergeCell ref="B59:C59"/>
    <mergeCell ref="A1:E1"/>
    <mergeCell ref="B24:C24"/>
    <mergeCell ref="B28:C28"/>
    <mergeCell ref="B27:C27"/>
    <mergeCell ref="B22:C22"/>
    <mergeCell ref="B23:C23"/>
    <mergeCell ref="B25:C25"/>
    <mergeCell ref="A2:E2"/>
    <mergeCell ref="B46:F46"/>
    <mergeCell ref="B47:F47"/>
    <mergeCell ref="B51:C51"/>
    <mergeCell ref="D51:F51"/>
    <mergeCell ref="B55:C55"/>
    <mergeCell ref="D55:F5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workbookViewId="0">
      <selection sqref="A1:D183"/>
    </sheetView>
  </sheetViews>
  <sheetFormatPr baseColWidth="10" defaultRowHeight="15" x14ac:dyDescent="0.25"/>
  <cols>
    <col min="1" max="1" width="3.85546875" customWidth="1"/>
    <col min="2" max="2" width="36" customWidth="1"/>
    <col min="3" max="3" width="19.140625" customWidth="1"/>
    <col min="4" max="4" width="21" customWidth="1"/>
    <col min="5" max="6" width="15.140625" bestFit="1" customWidth="1"/>
  </cols>
  <sheetData>
    <row r="1" spans="1:9" ht="26.25" customHeight="1" x14ac:dyDescent="0.25">
      <c r="A1" s="240" t="s">
        <v>219</v>
      </c>
      <c r="B1" s="240"/>
      <c r="C1" s="240"/>
      <c r="D1" s="240"/>
    </row>
    <row r="2" spans="1:9" x14ac:dyDescent="0.25">
      <c r="A2" s="286" t="s">
        <v>452</v>
      </c>
      <c r="B2" s="286"/>
      <c r="C2" s="286"/>
      <c r="D2" s="286"/>
      <c r="E2" s="55"/>
      <c r="F2" s="55"/>
      <c r="G2" s="55"/>
      <c r="H2" s="55"/>
      <c r="I2" s="55"/>
    </row>
    <row r="3" spans="1:9" x14ac:dyDescent="0.25">
      <c r="A3" s="233"/>
      <c r="B3" s="233"/>
      <c r="C3" s="233"/>
      <c r="D3" s="233"/>
      <c r="E3" s="55"/>
      <c r="F3" s="55"/>
      <c r="G3" s="55"/>
      <c r="H3" s="55"/>
      <c r="I3" s="55"/>
    </row>
    <row r="4" spans="1:9" x14ac:dyDescent="0.25">
      <c r="A4" s="13" t="s">
        <v>220</v>
      </c>
      <c r="B4" s="13"/>
      <c r="C4" s="13"/>
    </row>
    <row r="6" spans="1:9" x14ac:dyDescent="0.25">
      <c r="B6" s="234" t="s">
        <v>14</v>
      </c>
      <c r="C6" s="234">
        <v>2017</v>
      </c>
      <c r="D6" s="234">
        <v>2016</v>
      </c>
    </row>
    <row r="7" spans="1:9" x14ac:dyDescent="0.25">
      <c r="B7" s="85" t="s">
        <v>378</v>
      </c>
      <c r="C7" s="86">
        <v>13930294.380000001</v>
      </c>
      <c r="D7" s="86">
        <v>9209882.0199999996</v>
      </c>
    </row>
    <row r="8" spans="1:9" x14ac:dyDescent="0.25">
      <c r="B8" s="1" t="s">
        <v>221</v>
      </c>
      <c r="C8" s="8">
        <v>951290.2</v>
      </c>
      <c r="D8" s="8">
        <v>17137954.879999999</v>
      </c>
    </row>
    <row r="9" spans="1:9" x14ac:dyDescent="0.25">
      <c r="B9" s="1" t="s">
        <v>222</v>
      </c>
      <c r="C9" s="8">
        <v>0</v>
      </c>
      <c r="D9" s="8">
        <v>0</v>
      </c>
    </row>
    <row r="10" spans="1:9" x14ac:dyDescent="0.25">
      <c r="B10" s="1" t="s">
        <v>223</v>
      </c>
      <c r="C10" s="8">
        <v>0</v>
      </c>
      <c r="D10" s="8">
        <v>0</v>
      </c>
    </row>
    <row r="11" spans="1:9" x14ac:dyDescent="0.25">
      <c r="B11" s="1" t="s">
        <v>275</v>
      </c>
      <c r="C11" s="8">
        <v>0</v>
      </c>
      <c r="D11" s="8">
        <v>14024.75</v>
      </c>
    </row>
    <row r="12" spans="1:9" x14ac:dyDescent="0.25">
      <c r="B12" s="1" t="s">
        <v>224</v>
      </c>
      <c r="C12" s="8">
        <v>0</v>
      </c>
      <c r="D12" s="8">
        <v>0</v>
      </c>
    </row>
    <row r="13" spans="1:9" x14ac:dyDescent="0.25">
      <c r="B13" s="87" t="s">
        <v>379</v>
      </c>
      <c r="C13" s="37">
        <f>SUM(C8:C12)</f>
        <v>951290.2</v>
      </c>
      <c r="D13" s="37">
        <f>SUM(D8:D12)</f>
        <v>17151979.629999999</v>
      </c>
    </row>
    <row r="15" spans="1:9" s="209" customFormat="1" ht="24" x14ac:dyDescent="0.25">
      <c r="B15" s="211" t="s">
        <v>469</v>
      </c>
      <c r="C15" s="212" t="s">
        <v>470</v>
      </c>
      <c r="D15" s="212" t="s">
        <v>471</v>
      </c>
    </row>
    <row r="16" spans="1:9" s="209" customFormat="1" x14ac:dyDescent="0.25">
      <c r="B16" s="213" t="s">
        <v>221</v>
      </c>
      <c r="C16" s="214">
        <v>951290.2</v>
      </c>
      <c r="D16" s="214">
        <v>14878935.43</v>
      </c>
    </row>
    <row r="17" spans="1:9" s="209" customFormat="1" x14ac:dyDescent="0.25">
      <c r="B17" s="213" t="s">
        <v>472</v>
      </c>
      <c r="C17" s="214">
        <v>0</v>
      </c>
      <c r="D17" s="214">
        <v>0</v>
      </c>
    </row>
    <row r="18" spans="1:9" s="209" customFormat="1" x14ac:dyDescent="0.25">
      <c r="B18" s="213" t="s">
        <v>473</v>
      </c>
      <c r="C18" s="214">
        <v>0</v>
      </c>
      <c r="D18" s="214">
        <v>0</v>
      </c>
      <c r="I18" s="210"/>
    </row>
    <row r="19" spans="1:9" s="209" customFormat="1" x14ac:dyDescent="0.25">
      <c r="B19" s="213" t="s">
        <v>474</v>
      </c>
      <c r="C19" s="214">
        <v>0</v>
      </c>
      <c r="D19" s="214">
        <v>0</v>
      </c>
    </row>
    <row r="20" spans="1:9" s="209" customFormat="1" x14ac:dyDescent="0.25">
      <c r="B20" s="213" t="s">
        <v>475</v>
      </c>
      <c r="C20" s="214">
        <v>0</v>
      </c>
      <c r="D20" s="214">
        <v>0</v>
      </c>
    </row>
    <row r="21" spans="1:9" s="209" customFormat="1" x14ac:dyDescent="0.25">
      <c r="B21" s="213" t="s">
        <v>476</v>
      </c>
      <c r="C21" s="214">
        <v>0</v>
      </c>
      <c r="D21" s="214">
        <v>15024.75</v>
      </c>
    </row>
    <row r="22" spans="1:9" s="209" customFormat="1" x14ac:dyDescent="0.25">
      <c r="B22" s="215" t="s">
        <v>477</v>
      </c>
      <c r="C22" s="216">
        <f>SUM(C16:C21)</f>
        <v>951290.2</v>
      </c>
      <c r="D22" s="216">
        <f>SUM(D16:D21)</f>
        <v>14893960.18</v>
      </c>
    </row>
    <row r="23" spans="1:9" x14ac:dyDescent="0.25">
      <c r="A23" s="13"/>
      <c r="B23" s="13"/>
    </row>
    <row r="24" spans="1:9" x14ac:dyDescent="0.25">
      <c r="A24" s="13"/>
      <c r="B24" s="219" t="s">
        <v>278</v>
      </c>
      <c r="C24" s="219"/>
      <c r="D24" s="219"/>
    </row>
    <row r="25" spans="1:9" x14ac:dyDescent="0.25">
      <c r="A25" s="13"/>
      <c r="B25" s="219" t="s">
        <v>279</v>
      </c>
      <c r="C25" s="219"/>
      <c r="D25" s="219"/>
    </row>
    <row r="26" spans="1:9" x14ac:dyDescent="0.25">
      <c r="A26" s="13"/>
      <c r="B26" s="19"/>
      <c r="C26" s="19"/>
      <c r="D26" s="19"/>
    </row>
    <row r="27" spans="1:9" x14ac:dyDescent="0.25">
      <c r="A27" s="13"/>
      <c r="B27" s="13"/>
    </row>
    <row r="28" spans="1:9" x14ac:dyDescent="0.25">
      <c r="A28" s="13"/>
      <c r="B28" s="23" t="s">
        <v>380</v>
      </c>
      <c r="C28" s="234"/>
      <c r="D28" s="37">
        <f>SUM(C29:C34)</f>
        <v>27269518.719999999</v>
      </c>
    </row>
    <row r="29" spans="1:9" s="130" customFormat="1" ht="53.25" customHeight="1" x14ac:dyDescent="0.25">
      <c r="A29" s="181"/>
      <c r="B29" s="138" t="s">
        <v>427</v>
      </c>
      <c r="C29" s="132">
        <v>15671805.26</v>
      </c>
      <c r="D29" s="112"/>
    </row>
    <row r="30" spans="1:9" s="130" customFormat="1" ht="53.25" customHeight="1" x14ac:dyDescent="0.25">
      <c r="A30" s="181"/>
      <c r="B30" s="138" t="s">
        <v>428</v>
      </c>
      <c r="C30" s="132">
        <v>11597713.460000001</v>
      </c>
      <c r="D30" s="112"/>
    </row>
    <row r="31" spans="1:9" s="130" customFormat="1" ht="53.25" customHeight="1" x14ac:dyDescent="0.25">
      <c r="A31" s="181"/>
      <c r="B31" s="138" t="s">
        <v>429</v>
      </c>
      <c r="C31" s="132">
        <v>0</v>
      </c>
      <c r="D31" s="112"/>
    </row>
    <row r="32" spans="1:9" s="130" customFormat="1" ht="53.25" customHeight="1" x14ac:dyDescent="0.25">
      <c r="A32" s="181"/>
      <c r="B32" s="138" t="s">
        <v>430</v>
      </c>
      <c r="C32" s="132">
        <v>0</v>
      </c>
      <c r="D32" s="112"/>
    </row>
    <row r="33" spans="1:4" s="130" customFormat="1" ht="53.25" customHeight="1" x14ac:dyDescent="0.25">
      <c r="A33" s="181"/>
      <c r="B33" s="138" t="s">
        <v>431</v>
      </c>
      <c r="C33" s="132">
        <v>0</v>
      </c>
      <c r="D33" s="112"/>
    </row>
    <row r="34" spans="1:4" s="130" customFormat="1" ht="53.25" customHeight="1" x14ac:dyDescent="0.25">
      <c r="A34" s="181"/>
      <c r="B34" s="138" t="s">
        <v>432</v>
      </c>
      <c r="C34" s="132">
        <v>0</v>
      </c>
      <c r="D34" s="112"/>
    </row>
    <row r="35" spans="1:4" x14ac:dyDescent="0.25">
      <c r="A35" s="13"/>
      <c r="B35" s="23" t="s">
        <v>276</v>
      </c>
      <c r="C35" s="23"/>
      <c r="D35" s="37">
        <f>SUM(C36:C50)</f>
        <v>9261190.0000000019</v>
      </c>
    </row>
    <row r="36" spans="1:4" s="186" customFormat="1" ht="48" customHeight="1" x14ac:dyDescent="0.25">
      <c r="A36" s="182"/>
      <c r="B36" s="183" t="s">
        <v>277</v>
      </c>
      <c r="C36" s="184">
        <v>294128.34999999998</v>
      </c>
      <c r="D36" s="185"/>
    </row>
    <row r="37" spans="1:4" s="186" customFormat="1" ht="48" customHeight="1" x14ac:dyDescent="0.25">
      <c r="A37" s="182"/>
      <c r="B37" s="183" t="s">
        <v>433</v>
      </c>
      <c r="C37" s="184">
        <v>36</v>
      </c>
      <c r="D37" s="185"/>
    </row>
    <row r="38" spans="1:4" s="186" customFormat="1" ht="48" customHeight="1" x14ac:dyDescent="0.25">
      <c r="A38" s="182"/>
      <c r="B38" s="183" t="s">
        <v>434</v>
      </c>
      <c r="C38" s="184">
        <v>370041.37</v>
      </c>
      <c r="D38" s="185"/>
    </row>
    <row r="39" spans="1:4" s="186" customFormat="1" ht="48" customHeight="1" x14ac:dyDescent="0.25">
      <c r="A39" s="182"/>
      <c r="B39" s="187" t="s">
        <v>435</v>
      </c>
      <c r="C39" s="188">
        <v>8163</v>
      </c>
      <c r="D39" s="189"/>
    </row>
    <row r="40" spans="1:4" s="186" customFormat="1" ht="48" customHeight="1" x14ac:dyDescent="0.25">
      <c r="A40" s="182"/>
      <c r="B40" s="187" t="s">
        <v>317</v>
      </c>
      <c r="C40" s="188">
        <v>19819.259999999998</v>
      </c>
      <c r="D40" s="189"/>
    </row>
    <row r="41" spans="1:4" s="186" customFormat="1" ht="43.5" customHeight="1" x14ac:dyDescent="0.25">
      <c r="A41" s="182"/>
      <c r="B41" s="187" t="s">
        <v>318</v>
      </c>
      <c r="C41" s="188">
        <v>88</v>
      </c>
      <c r="D41" s="189"/>
    </row>
    <row r="42" spans="1:4" s="186" customFormat="1" ht="43.5" customHeight="1" x14ac:dyDescent="0.25">
      <c r="A42" s="182"/>
      <c r="B42" s="187" t="s">
        <v>436</v>
      </c>
      <c r="C42" s="188">
        <v>7908748.9800000004</v>
      </c>
      <c r="D42" s="189"/>
    </row>
    <row r="43" spans="1:4" s="186" customFormat="1" ht="43.5" customHeight="1" x14ac:dyDescent="0.25">
      <c r="A43" s="182"/>
      <c r="B43" s="187" t="s">
        <v>437</v>
      </c>
      <c r="C43" s="188">
        <v>2</v>
      </c>
      <c r="D43" s="189"/>
    </row>
    <row r="44" spans="1:4" s="186" customFormat="1" ht="43.5" customHeight="1" x14ac:dyDescent="0.25">
      <c r="A44" s="182"/>
      <c r="B44" s="187" t="s">
        <v>438</v>
      </c>
      <c r="C44" s="188">
        <v>4</v>
      </c>
      <c r="D44" s="189"/>
    </row>
    <row r="45" spans="1:4" s="186" customFormat="1" ht="43.5" customHeight="1" x14ac:dyDescent="0.25">
      <c r="A45" s="182"/>
      <c r="B45" s="187" t="s">
        <v>439</v>
      </c>
      <c r="C45" s="188">
        <v>32483</v>
      </c>
      <c r="D45" s="189"/>
    </row>
    <row r="46" spans="1:4" s="186" customFormat="1" ht="48" customHeight="1" x14ac:dyDescent="0.25">
      <c r="A46" s="182"/>
      <c r="B46" s="187" t="s">
        <v>440</v>
      </c>
      <c r="C46" s="188">
        <v>127710.14</v>
      </c>
      <c r="D46" s="189"/>
    </row>
    <row r="47" spans="1:4" s="186" customFormat="1" ht="48" customHeight="1" x14ac:dyDescent="0.25">
      <c r="A47" s="182"/>
      <c r="B47" s="187" t="s">
        <v>441</v>
      </c>
      <c r="C47" s="188">
        <v>144849</v>
      </c>
      <c r="D47" s="189"/>
    </row>
    <row r="48" spans="1:4" s="186" customFormat="1" ht="48" customHeight="1" x14ac:dyDescent="0.25">
      <c r="A48" s="182"/>
      <c r="B48" s="187" t="s">
        <v>442</v>
      </c>
      <c r="C48" s="188">
        <v>47560</v>
      </c>
      <c r="D48" s="189"/>
    </row>
    <row r="49" spans="1:11" s="186" customFormat="1" ht="43.5" customHeight="1" x14ac:dyDescent="0.25">
      <c r="A49" s="182"/>
      <c r="B49" s="187" t="s">
        <v>443</v>
      </c>
      <c r="C49" s="188">
        <v>252456.9</v>
      </c>
      <c r="D49" s="189"/>
    </row>
    <row r="50" spans="1:11" s="186" customFormat="1" ht="43.5" customHeight="1" x14ac:dyDescent="0.25">
      <c r="A50" s="182"/>
      <c r="B50" s="187" t="s">
        <v>444</v>
      </c>
      <c r="C50" s="188">
        <v>55100</v>
      </c>
      <c r="D50" s="189"/>
    </row>
    <row r="51" spans="1:11" x14ac:dyDescent="0.25">
      <c r="A51" s="13"/>
      <c r="B51" s="13"/>
    </row>
    <row r="52" spans="1:11" x14ac:dyDescent="0.25">
      <c r="A52" s="13" t="s">
        <v>225</v>
      </c>
      <c r="B52" s="13"/>
      <c r="C52" s="13"/>
      <c r="D52" s="13"/>
      <c r="E52" s="13"/>
    </row>
    <row r="53" spans="1:11" x14ac:dyDescent="0.25">
      <c r="A53" s="13" t="s">
        <v>226</v>
      </c>
      <c r="B53" s="13"/>
      <c r="C53" s="13"/>
      <c r="D53" s="13"/>
      <c r="E53" s="13"/>
    </row>
    <row r="55" spans="1:11" x14ac:dyDescent="0.25">
      <c r="B55" s="234" t="s">
        <v>227</v>
      </c>
      <c r="C55" s="234">
        <v>2017</v>
      </c>
      <c r="D55" s="234">
        <v>2016</v>
      </c>
    </row>
    <row r="56" spans="1:11" s="130" customFormat="1" ht="31.5" customHeight="1" x14ac:dyDescent="0.25">
      <c r="B56" s="111" t="s">
        <v>234</v>
      </c>
      <c r="C56" s="137">
        <v>70382600.329999998</v>
      </c>
      <c r="D56" s="137">
        <v>8353342.1299999999</v>
      </c>
    </row>
    <row r="57" spans="1:11" s="130" customFormat="1" ht="31.5" customHeight="1" x14ac:dyDescent="0.25">
      <c r="B57" s="111" t="s">
        <v>233</v>
      </c>
      <c r="C57" s="137">
        <v>0</v>
      </c>
      <c r="D57" s="137">
        <v>0</v>
      </c>
    </row>
    <row r="58" spans="1:11" s="130" customFormat="1" ht="31.5" customHeight="1" x14ac:dyDescent="0.25">
      <c r="B58" s="112" t="s">
        <v>228</v>
      </c>
      <c r="C58" s="137">
        <v>0</v>
      </c>
      <c r="D58" s="137">
        <v>0</v>
      </c>
    </row>
    <row r="59" spans="1:11" s="130" customFormat="1" ht="31.5" customHeight="1" x14ac:dyDescent="0.25">
      <c r="B59" s="112" t="s">
        <v>229</v>
      </c>
      <c r="C59" s="137">
        <v>439553.65</v>
      </c>
      <c r="D59" s="137">
        <v>530685</v>
      </c>
    </row>
    <row r="60" spans="1:11" s="130" customFormat="1" ht="31.5" customHeight="1" x14ac:dyDescent="0.25">
      <c r="B60" s="112" t="s">
        <v>230</v>
      </c>
      <c r="C60" s="137">
        <v>0</v>
      </c>
      <c r="D60" s="137">
        <v>0</v>
      </c>
    </row>
    <row r="61" spans="1:11" s="130" customFormat="1" ht="31.5" customHeight="1" x14ac:dyDescent="0.25">
      <c r="B61" s="112" t="s">
        <v>231</v>
      </c>
      <c r="C61" s="137">
        <v>0</v>
      </c>
      <c r="D61" s="137">
        <v>0</v>
      </c>
    </row>
    <row r="62" spans="1:11" s="130" customFormat="1" ht="31.5" customHeight="1" x14ac:dyDescent="0.25">
      <c r="B62" s="112" t="s">
        <v>232</v>
      </c>
      <c r="C62" s="137">
        <v>0</v>
      </c>
      <c r="D62" s="132">
        <v>0</v>
      </c>
      <c r="E62" s="167"/>
      <c r="F62" s="167"/>
      <c r="G62" s="167"/>
      <c r="H62" s="167"/>
      <c r="I62" s="167"/>
      <c r="J62" s="167"/>
      <c r="K62" s="167"/>
    </row>
    <row r="63" spans="1:11" s="130" customFormat="1" ht="31.5" customHeight="1" x14ac:dyDescent="0.25">
      <c r="B63" s="190" t="s">
        <v>235</v>
      </c>
      <c r="C63" s="137">
        <v>0</v>
      </c>
      <c r="D63" s="132">
        <v>0</v>
      </c>
    </row>
    <row r="65" spans="1:6" x14ac:dyDescent="0.25">
      <c r="A65" s="13" t="s">
        <v>236</v>
      </c>
      <c r="B65" s="13"/>
      <c r="C65" s="13"/>
      <c r="D65" s="13"/>
      <c r="E65" s="13"/>
    </row>
    <row r="66" spans="1:6" x14ac:dyDescent="0.25">
      <c r="A66" s="13" t="s">
        <v>237</v>
      </c>
      <c r="B66" s="13"/>
      <c r="C66" s="13"/>
      <c r="D66" s="13"/>
      <c r="E66" s="13"/>
    </row>
    <row r="67" spans="1:6" x14ac:dyDescent="0.25">
      <c r="A67" s="13" t="s">
        <v>446</v>
      </c>
    </row>
    <row r="68" spans="1:6" x14ac:dyDescent="0.25">
      <c r="A68" s="13"/>
      <c r="B68" s="19" t="s">
        <v>238</v>
      </c>
      <c r="C68" s="13"/>
      <c r="D68" s="13"/>
    </row>
    <row r="69" spans="1:6" x14ac:dyDescent="0.25">
      <c r="B69" s="19" t="s">
        <v>447</v>
      </c>
    </row>
    <row r="71" spans="1:6" ht="15.75" x14ac:dyDescent="0.25">
      <c r="B71" s="301" t="s">
        <v>239</v>
      </c>
      <c r="C71" s="302"/>
      <c r="D71" s="303"/>
    </row>
    <row r="72" spans="1:6" ht="15.75" x14ac:dyDescent="0.25">
      <c r="B72" s="307" t="s">
        <v>240</v>
      </c>
      <c r="C72" s="308"/>
      <c r="D72" s="309"/>
    </row>
    <row r="73" spans="1:6" x14ac:dyDescent="0.25">
      <c r="B73" s="259" t="s">
        <v>478</v>
      </c>
      <c r="C73" s="260"/>
      <c r="D73" s="261"/>
    </row>
    <row r="74" spans="1:6" x14ac:dyDescent="0.25">
      <c r="B74" s="259" t="s">
        <v>445</v>
      </c>
      <c r="C74" s="260"/>
      <c r="D74" s="261"/>
    </row>
    <row r="75" spans="1:6" x14ac:dyDescent="0.25">
      <c r="B75" s="304"/>
      <c r="C75" s="305"/>
      <c r="D75" s="306"/>
    </row>
    <row r="76" spans="1:6" x14ac:dyDescent="0.25">
      <c r="B76" s="42" t="s">
        <v>241</v>
      </c>
      <c r="C76" s="42"/>
      <c r="D76" s="71">
        <v>30854384.879999999</v>
      </c>
    </row>
    <row r="77" spans="1:6" ht="30" x14ac:dyDescent="0.25">
      <c r="B77" s="45" t="s">
        <v>242</v>
      </c>
      <c r="C77" s="1"/>
      <c r="D77" s="8">
        <v>611.28</v>
      </c>
    </row>
    <row r="78" spans="1:6" x14ac:dyDescent="0.25">
      <c r="B78" s="1" t="s">
        <v>243</v>
      </c>
      <c r="C78" s="8"/>
      <c r="D78" s="1"/>
      <c r="F78" s="54"/>
    </row>
    <row r="79" spans="1:6" ht="30" x14ac:dyDescent="0.25">
      <c r="B79" s="45" t="s">
        <v>244</v>
      </c>
      <c r="C79" s="8"/>
      <c r="D79" s="1"/>
    </row>
    <row r="80" spans="1:6" ht="30" x14ac:dyDescent="0.25">
      <c r="B80" s="45" t="s">
        <v>245</v>
      </c>
      <c r="C80" s="1"/>
      <c r="D80" s="8">
        <v>0</v>
      </c>
    </row>
    <row r="81" spans="2:6" x14ac:dyDescent="0.25">
      <c r="B81" s="45" t="s">
        <v>281</v>
      </c>
      <c r="C81" s="8">
        <v>0</v>
      </c>
      <c r="D81" s="8"/>
      <c r="F81" s="54"/>
    </row>
    <row r="82" spans="2:6" x14ac:dyDescent="0.25">
      <c r="B82" s="46" t="s">
        <v>246</v>
      </c>
      <c r="C82" s="8">
        <v>0</v>
      </c>
      <c r="D82" s="1"/>
    </row>
    <row r="83" spans="2:6" x14ac:dyDescent="0.25">
      <c r="B83" s="46" t="s">
        <v>128</v>
      </c>
      <c r="C83" s="8">
        <v>0</v>
      </c>
      <c r="D83" s="1"/>
    </row>
    <row r="84" spans="2:6" x14ac:dyDescent="0.25">
      <c r="B84" s="46" t="s">
        <v>247</v>
      </c>
      <c r="C84" s="8">
        <v>0</v>
      </c>
      <c r="D84" s="1"/>
    </row>
    <row r="85" spans="2:6" x14ac:dyDescent="0.25">
      <c r="B85" s="46" t="s">
        <v>248</v>
      </c>
      <c r="C85" s="8">
        <v>0</v>
      </c>
      <c r="D85" s="1"/>
    </row>
    <row r="86" spans="2:6" x14ac:dyDescent="0.25">
      <c r="B86" s="48" t="s">
        <v>249</v>
      </c>
      <c r="C86" s="12"/>
      <c r="D86" s="49">
        <f>SUM(D76:D85)</f>
        <v>30854996.16</v>
      </c>
    </row>
    <row r="87" spans="2:6" x14ac:dyDescent="0.25">
      <c r="B87" t="s">
        <v>238</v>
      </c>
    </row>
    <row r="88" spans="2:6" x14ac:dyDescent="0.25">
      <c r="B88" t="s">
        <v>448</v>
      </c>
    </row>
    <row r="90" spans="2:6" ht="15.75" x14ac:dyDescent="0.25">
      <c r="B90" s="301" t="s">
        <v>239</v>
      </c>
      <c r="C90" s="302"/>
      <c r="D90" s="303"/>
    </row>
    <row r="91" spans="2:6" ht="15.75" x14ac:dyDescent="0.25">
      <c r="B91" s="307" t="s">
        <v>250</v>
      </c>
      <c r="C91" s="308"/>
      <c r="D91" s="309"/>
    </row>
    <row r="92" spans="2:6" x14ac:dyDescent="0.25">
      <c r="B92" s="259" t="s">
        <v>478</v>
      </c>
      <c r="C92" s="260"/>
      <c r="D92" s="261"/>
    </row>
    <row r="93" spans="2:6" x14ac:dyDescent="0.25">
      <c r="B93" s="259" t="s">
        <v>445</v>
      </c>
      <c r="C93" s="260"/>
      <c r="D93" s="261"/>
    </row>
    <row r="94" spans="2:6" x14ac:dyDescent="0.25">
      <c r="B94" s="304"/>
      <c r="C94" s="305"/>
      <c r="D94" s="306"/>
    </row>
    <row r="95" spans="2:6" x14ac:dyDescent="0.25">
      <c r="B95" s="17" t="s">
        <v>280</v>
      </c>
      <c r="C95" s="17"/>
      <c r="D95" s="71">
        <v>44486715.130000003</v>
      </c>
    </row>
    <row r="96" spans="2:6" ht="30" x14ac:dyDescent="0.25">
      <c r="B96" s="72" t="s">
        <v>251</v>
      </c>
      <c r="C96" s="17"/>
      <c r="D96" s="71">
        <f>SUM(C97:C107)</f>
        <v>9578834.9900000002</v>
      </c>
    </row>
    <row r="97" spans="2:5" x14ac:dyDescent="0.25">
      <c r="B97" s="45" t="s">
        <v>308</v>
      </c>
      <c r="C97" s="8">
        <v>0</v>
      </c>
      <c r="D97" s="14"/>
    </row>
    <row r="98" spans="2:5" x14ac:dyDescent="0.25">
      <c r="B98" s="45" t="s">
        <v>395</v>
      </c>
      <c r="C98" s="8">
        <v>0</v>
      </c>
      <c r="D98" s="14"/>
    </row>
    <row r="99" spans="2:5" x14ac:dyDescent="0.25">
      <c r="B99" s="45" t="s">
        <v>396</v>
      </c>
      <c r="C99" s="8">
        <v>1750364</v>
      </c>
      <c r="D99" s="14"/>
    </row>
    <row r="100" spans="2:5" x14ac:dyDescent="0.25">
      <c r="B100" s="45" t="s">
        <v>439</v>
      </c>
      <c r="C100" s="8">
        <v>32480</v>
      </c>
      <c r="D100" s="14"/>
    </row>
    <row r="101" spans="2:5" ht="30" x14ac:dyDescent="0.25">
      <c r="B101" s="45" t="s">
        <v>309</v>
      </c>
      <c r="C101" s="8">
        <v>144768</v>
      </c>
      <c r="D101" s="14"/>
    </row>
    <row r="102" spans="2:5" x14ac:dyDescent="0.25">
      <c r="B102" s="45" t="s">
        <v>67</v>
      </c>
      <c r="C102" s="8">
        <v>0</v>
      </c>
      <c r="D102" s="14"/>
    </row>
    <row r="103" spans="2:5" x14ac:dyDescent="0.25">
      <c r="B103" s="45" t="s">
        <v>310</v>
      </c>
      <c r="C103" s="8">
        <v>0</v>
      </c>
      <c r="D103" s="14"/>
    </row>
    <row r="104" spans="2:5" x14ac:dyDescent="0.25">
      <c r="B104" s="45" t="s">
        <v>311</v>
      </c>
      <c r="C104" s="8">
        <v>0</v>
      </c>
      <c r="D104" s="14"/>
    </row>
    <row r="105" spans="2:5" x14ac:dyDescent="0.25">
      <c r="B105" s="45" t="s">
        <v>381</v>
      </c>
      <c r="C105" s="8">
        <v>7211669.3399999999</v>
      </c>
      <c r="D105" s="14"/>
    </row>
    <row r="106" spans="2:5" x14ac:dyDescent="0.25">
      <c r="B106" s="45" t="s">
        <v>313</v>
      </c>
      <c r="C106" s="8">
        <v>0</v>
      </c>
      <c r="D106" s="14"/>
    </row>
    <row r="107" spans="2:5" x14ac:dyDescent="0.25">
      <c r="B107" s="45" t="s">
        <v>312</v>
      </c>
      <c r="C107" s="8">
        <v>439553.65</v>
      </c>
      <c r="D107" s="14"/>
      <c r="E107" s="54"/>
    </row>
    <row r="108" spans="2:5" ht="30" x14ac:dyDescent="0.25">
      <c r="B108" s="72" t="s">
        <v>252</v>
      </c>
      <c r="C108" s="17"/>
      <c r="D108" s="71">
        <f>SUM(C109:C115)</f>
        <v>33397164.879999999</v>
      </c>
    </row>
    <row r="109" spans="2:5" ht="45" x14ac:dyDescent="0.25">
      <c r="B109" s="45" t="s">
        <v>479</v>
      </c>
      <c r="C109" s="8">
        <v>1817352.02</v>
      </c>
      <c r="D109" s="14"/>
    </row>
    <row r="110" spans="2:5" x14ac:dyDescent="0.25">
      <c r="B110" s="45" t="s">
        <v>480</v>
      </c>
      <c r="C110" s="8"/>
      <c r="D110" s="14"/>
      <c r="E110" s="63"/>
    </row>
    <row r="111" spans="2:5" x14ac:dyDescent="0.25">
      <c r="B111" s="45" t="s">
        <v>481</v>
      </c>
      <c r="C111" s="8"/>
      <c r="D111" s="14"/>
    </row>
    <row r="112" spans="2:5" ht="45" x14ac:dyDescent="0.25">
      <c r="B112" s="45" t="s">
        <v>482</v>
      </c>
      <c r="C112" s="8"/>
      <c r="D112" s="14"/>
    </row>
    <row r="113" spans="2:4" ht="30" x14ac:dyDescent="0.25">
      <c r="B113" s="45" t="s">
        <v>483</v>
      </c>
      <c r="C113" s="8"/>
      <c r="D113" s="14"/>
    </row>
    <row r="114" spans="2:4" x14ac:dyDescent="0.25">
      <c r="B114" s="45" t="s">
        <v>484</v>
      </c>
      <c r="C114" s="8"/>
      <c r="D114" s="14"/>
    </row>
    <row r="115" spans="2:4" ht="30" x14ac:dyDescent="0.25">
      <c r="B115" s="45" t="s">
        <v>329</v>
      </c>
      <c r="C115" s="8">
        <v>31579812.859999999</v>
      </c>
      <c r="D115" s="14"/>
    </row>
    <row r="116" spans="2:4" x14ac:dyDescent="0.25">
      <c r="B116" s="23" t="s">
        <v>253</v>
      </c>
      <c r="C116" s="23"/>
      <c r="D116" s="24">
        <f>D95-D96+D108</f>
        <v>68305045.019999996</v>
      </c>
    </row>
    <row r="118" spans="2:4" x14ac:dyDescent="0.25">
      <c r="B118" s="19" t="s">
        <v>238</v>
      </c>
      <c r="C118" s="13"/>
      <c r="D118" s="13"/>
    </row>
    <row r="119" spans="2:4" x14ac:dyDescent="0.25">
      <c r="B119" s="19" t="s">
        <v>449</v>
      </c>
    </row>
    <row r="121" spans="2:4" ht="15.75" x14ac:dyDescent="0.25">
      <c r="B121" s="301" t="s">
        <v>239</v>
      </c>
      <c r="C121" s="302"/>
      <c r="D121" s="303"/>
    </row>
    <row r="122" spans="2:4" ht="15.75" x14ac:dyDescent="0.25">
      <c r="B122" s="307" t="s">
        <v>240</v>
      </c>
      <c r="C122" s="308"/>
      <c r="D122" s="309"/>
    </row>
    <row r="123" spans="2:4" x14ac:dyDescent="0.25">
      <c r="B123" s="259" t="s">
        <v>485</v>
      </c>
      <c r="C123" s="260"/>
      <c r="D123" s="261"/>
    </row>
    <row r="124" spans="2:4" x14ac:dyDescent="0.25">
      <c r="B124" s="259" t="s">
        <v>445</v>
      </c>
      <c r="C124" s="260"/>
      <c r="D124" s="261"/>
    </row>
    <row r="125" spans="2:4" x14ac:dyDescent="0.25">
      <c r="B125" s="304"/>
      <c r="C125" s="305"/>
      <c r="D125" s="306"/>
    </row>
    <row r="126" spans="2:4" x14ac:dyDescent="0.25">
      <c r="B126" s="42" t="s">
        <v>241</v>
      </c>
      <c r="C126" s="42"/>
      <c r="D126" s="71">
        <v>127132980.5</v>
      </c>
    </row>
    <row r="127" spans="2:4" ht="30" x14ac:dyDescent="0.25">
      <c r="B127" s="45" t="s">
        <v>242</v>
      </c>
      <c r="C127" s="1"/>
      <c r="D127" s="8">
        <v>3941.54</v>
      </c>
    </row>
    <row r="128" spans="2:4" x14ac:dyDescent="0.25">
      <c r="B128" s="1" t="s">
        <v>243</v>
      </c>
      <c r="C128" s="8"/>
      <c r="D128" s="1"/>
    </row>
    <row r="129" spans="2:4" ht="30" x14ac:dyDescent="0.25">
      <c r="B129" s="45" t="s">
        <v>244</v>
      </c>
      <c r="C129" s="8"/>
      <c r="D129" s="1"/>
    </row>
    <row r="130" spans="2:4" ht="30" x14ac:dyDescent="0.25">
      <c r="B130" s="45" t="s">
        <v>245</v>
      </c>
      <c r="C130" s="1"/>
      <c r="D130" s="8">
        <v>0</v>
      </c>
    </row>
    <row r="131" spans="2:4" x14ac:dyDescent="0.25">
      <c r="B131" s="45" t="s">
        <v>281</v>
      </c>
      <c r="C131" s="8">
        <v>0</v>
      </c>
      <c r="D131" s="8"/>
    </row>
    <row r="132" spans="2:4" x14ac:dyDescent="0.25">
      <c r="B132" s="46" t="s">
        <v>246</v>
      </c>
      <c r="C132" s="8">
        <v>0</v>
      </c>
      <c r="D132" s="1"/>
    </row>
    <row r="133" spans="2:4" x14ac:dyDescent="0.25">
      <c r="B133" s="46" t="s">
        <v>128</v>
      </c>
      <c r="C133" s="8">
        <v>0</v>
      </c>
      <c r="D133" s="1"/>
    </row>
    <row r="134" spans="2:4" x14ac:dyDescent="0.25">
      <c r="B134" s="46" t="s">
        <v>247</v>
      </c>
      <c r="C134" s="8">
        <v>0</v>
      </c>
      <c r="D134" s="1"/>
    </row>
    <row r="135" spans="2:4" x14ac:dyDescent="0.25">
      <c r="B135" s="46" t="s">
        <v>248</v>
      </c>
      <c r="C135" s="8">
        <v>0</v>
      </c>
      <c r="D135" s="1"/>
    </row>
    <row r="136" spans="2:4" x14ac:dyDescent="0.25">
      <c r="B136" s="48" t="s">
        <v>249</v>
      </c>
      <c r="C136" s="12"/>
      <c r="D136" s="49">
        <f>SUM(D126:D135)</f>
        <v>127136922.04000001</v>
      </c>
    </row>
    <row r="137" spans="2:4" x14ac:dyDescent="0.25">
      <c r="B137" s="154"/>
      <c r="C137" s="178"/>
      <c r="D137" s="156"/>
    </row>
    <row r="138" spans="2:4" x14ac:dyDescent="0.25">
      <c r="B138" t="s">
        <v>238</v>
      </c>
    </row>
    <row r="139" spans="2:4" x14ac:dyDescent="0.25">
      <c r="B139" t="s">
        <v>450</v>
      </c>
    </row>
    <row r="141" spans="2:4" ht="15.75" x14ac:dyDescent="0.25">
      <c r="B141" s="301" t="s">
        <v>239</v>
      </c>
      <c r="C141" s="302"/>
      <c r="D141" s="303"/>
    </row>
    <row r="142" spans="2:4" ht="15.75" x14ac:dyDescent="0.25">
      <c r="B142" s="307" t="s">
        <v>250</v>
      </c>
      <c r="C142" s="308"/>
      <c r="D142" s="309"/>
    </row>
    <row r="143" spans="2:4" x14ac:dyDescent="0.25">
      <c r="B143" s="259" t="s">
        <v>485</v>
      </c>
      <c r="C143" s="260"/>
      <c r="D143" s="261"/>
    </row>
    <row r="144" spans="2:4" x14ac:dyDescent="0.25">
      <c r="B144" s="259" t="s">
        <v>445</v>
      </c>
      <c r="C144" s="260"/>
      <c r="D144" s="261"/>
    </row>
    <row r="145" spans="2:4" x14ac:dyDescent="0.25">
      <c r="B145" s="304"/>
      <c r="C145" s="305"/>
      <c r="D145" s="306"/>
    </row>
    <row r="146" spans="2:4" x14ac:dyDescent="0.25">
      <c r="B146" s="17" t="s">
        <v>280</v>
      </c>
      <c r="C146" s="17"/>
      <c r="D146" s="71">
        <v>142079227.72999999</v>
      </c>
    </row>
    <row r="147" spans="2:4" ht="30" x14ac:dyDescent="0.25">
      <c r="B147" s="72" t="s">
        <v>251</v>
      </c>
      <c r="C147" s="17"/>
      <c r="D147" s="71">
        <f>SUM(C148:C158)</f>
        <v>31560105.190000001</v>
      </c>
    </row>
    <row r="148" spans="2:4" x14ac:dyDescent="0.25">
      <c r="B148" s="45" t="s">
        <v>308</v>
      </c>
      <c r="C148" s="8">
        <v>89477.759999999995</v>
      </c>
      <c r="D148" s="14"/>
    </row>
    <row r="149" spans="2:4" x14ac:dyDescent="0.25">
      <c r="B149" s="45" t="s">
        <v>395</v>
      </c>
      <c r="C149" s="8">
        <v>0</v>
      </c>
      <c r="D149" s="14"/>
    </row>
    <row r="150" spans="2:4" x14ac:dyDescent="0.25">
      <c r="B150" s="45" t="s">
        <v>396</v>
      </c>
      <c r="C150" s="8">
        <v>2565564</v>
      </c>
      <c r="D150" s="14"/>
    </row>
    <row r="151" spans="2:4" x14ac:dyDescent="0.25">
      <c r="B151" s="45" t="s">
        <v>439</v>
      </c>
      <c r="C151" s="8">
        <v>32480</v>
      </c>
      <c r="D151" s="14"/>
    </row>
    <row r="152" spans="2:4" ht="30" x14ac:dyDescent="0.25">
      <c r="B152" s="45" t="s">
        <v>309</v>
      </c>
      <c r="C152" s="8">
        <v>273105.09000000003</v>
      </c>
      <c r="D152" s="14"/>
    </row>
    <row r="153" spans="2:4" x14ac:dyDescent="0.25">
      <c r="B153" s="45" t="s">
        <v>67</v>
      </c>
      <c r="C153" s="8">
        <v>0</v>
      </c>
      <c r="D153" s="14"/>
    </row>
    <row r="154" spans="2:4" x14ac:dyDescent="0.25">
      <c r="B154" s="45" t="s">
        <v>310</v>
      </c>
      <c r="C154" s="8">
        <v>0</v>
      </c>
      <c r="D154" s="14"/>
    </row>
    <row r="155" spans="2:4" x14ac:dyDescent="0.25">
      <c r="B155" s="45" t="s">
        <v>311</v>
      </c>
      <c r="C155" s="8">
        <v>140647.29</v>
      </c>
      <c r="D155" s="14"/>
    </row>
    <row r="156" spans="2:4" x14ac:dyDescent="0.25">
      <c r="B156" s="45" t="s">
        <v>381</v>
      </c>
      <c r="C156" s="8">
        <v>26791747.82</v>
      </c>
      <c r="D156" s="14"/>
    </row>
    <row r="157" spans="2:4" x14ac:dyDescent="0.25">
      <c r="B157" s="45" t="s">
        <v>313</v>
      </c>
      <c r="C157" s="8">
        <v>0</v>
      </c>
      <c r="D157" s="14"/>
    </row>
    <row r="158" spans="2:4" x14ac:dyDescent="0.25">
      <c r="B158" s="45" t="s">
        <v>312</v>
      </c>
      <c r="C158" s="8">
        <v>1667083.23</v>
      </c>
      <c r="D158" s="14"/>
    </row>
    <row r="159" spans="2:4" ht="30" x14ac:dyDescent="0.25">
      <c r="B159" s="72" t="s">
        <v>252</v>
      </c>
      <c r="C159" s="17"/>
      <c r="D159" s="71">
        <f>SUM(C160:C166)</f>
        <v>33397164.879999999</v>
      </c>
    </row>
    <row r="160" spans="2:4" ht="45" x14ac:dyDescent="0.25">
      <c r="B160" s="45" t="s">
        <v>479</v>
      </c>
      <c r="C160" s="8">
        <v>1817352.02</v>
      </c>
      <c r="D160" s="14"/>
    </row>
    <row r="161" spans="1:5" x14ac:dyDescent="0.25">
      <c r="B161" s="45" t="s">
        <v>480</v>
      </c>
      <c r="C161" s="8"/>
      <c r="D161" s="14"/>
    </row>
    <row r="162" spans="1:5" x14ac:dyDescent="0.25">
      <c r="B162" s="45" t="s">
        <v>481</v>
      </c>
      <c r="C162" s="8"/>
      <c r="D162" s="14"/>
    </row>
    <row r="163" spans="1:5" ht="45" x14ac:dyDescent="0.25">
      <c r="B163" s="45" t="s">
        <v>482</v>
      </c>
      <c r="C163" s="8"/>
      <c r="D163" s="14"/>
    </row>
    <row r="164" spans="1:5" ht="30" x14ac:dyDescent="0.25">
      <c r="B164" s="45" t="s">
        <v>483</v>
      </c>
      <c r="C164" s="8"/>
      <c r="D164" s="14"/>
    </row>
    <row r="165" spans="1:5" x14ac:dyDescent="0.25">
      <c r="B165" s="45" t="s">
        <v>484</v>
      </c>
      <c r="C165" s="8"/>
      <c r="D165" s="14"/>
    </row>
    <row r="166" spans="1:5" ht="30" x14ac:dyDescent="0.25">
      <c r="B166" s="45" t="s">
        <v>329</v>
      </c>
      <c r="C166" s="8">
        <v>31579812.859999999</v>
      </c>
      <c r="D166" s="14"/>
    </row>
    <row r="167" spans="1:5" x14ac:dyDescent="0.25">
      <c r="B167" s="23" t="s">
        <v>253</v>
      </c>
      <c r="C167" s="23"/>
      <c r="D167" s="24">
        <f>D146-D147+D159</f>
        <v>143916287.41999999</v>
      </c>
    </row>
    <row r="170" spans="1:5" ht="15.75" x14ac:dyDescent="0.25">
      <c r="B170" s="75" t="s">
        <v>334</v>
      </c>
      <c r="C170" s="76"/>
      <c r="D170" s="76"/>
    </row>
    <row r="171" spans="1:5" ht="15.75" x14ac:dyDescent="0.25">
      <c r="B171" s="76" t="s">
        <v>335</v>
      </c>
      <c r="C171" s="76"/>
      <c r="D171" s="76"/>
    </row>
    <row r="174" spans="1:5" x14ac:dyDescent="0.25">
      <c r="B174" s="300"/>
      <c r="C174" s="300"/>
      <c r="D174" s="300"/>
      <c r="E174" s="59"/>
    </row>
    <row r="175" spans="1:5" x14ac:dyDescent="0.25">
      <c r="A175" s="269" t="s">
        <v>466</v>
      </c>
      <c r="B175" s="269"/>
      <c r="C175" s="239" t="s">
        <v>454</v>
      </c>
      <c r="D175" s="239"/>
      <c r="E175" s="239"/>
    </row>
    <row r="176" spans="1:5" x14ac:dyDescent="0.25">
      <c r="B176" s="233"/>
    </row>
    <row r="177" spans="1:5" x14ac:dyDescent="0.25">
      <c r="B177" s="233"/>
    </row>
    <row r="178" spans="1:5" x14ac:dyDescent="0.25">
      <c r="B178" s="233"/>
      <c r="E178" s="59"/>
    </row>
    <row r="179" spans="1:5" x14ac:dyDescent="0.25">
      <c r="A179" s="269" t="s">
        <v>455</v>
      </c>
      <c r="B179" s="269"/>
      <c r="C179" s="222" t="s">
        <v>456</v>
      </c>
      <c r="D179" s="222"/>
      <c r="E179" s="239"/>
    </row>
    <row r="180" spans="1:5" x14ac:dyDescent="0.25">
      <c r="B180" s="233"/>
    </row>
    <row r="181" spans="1:5" x14ac:dyDescent="0.25">
      <c r="B181" s="233"/>
    </row>
    <row r="182" spans="1:5" x14ac:dyDescent="0.25">
      <c r="B182" s="94"/>
      <c r="C182" s="59"/>
      <c r="D182" s="59"/>
    </row>
    <row r="183" spans="1:5" x14ac:dyDescent="0.25">
      <c r="A183" s="269" t="s">
        <v>455</v>
      </c>
      <c r="B183" s="269"/>
      <c r="C183" s="55"/>
      <c r="D183" s="55"/>
    </row>
  </sheetData>
  <mergeCells count="26">
    <mergeCell ref="A183:B183"/>
    <mergeCell ref="A179:B179"/>
    <mergeCell ref="A175:B175"/>
    <mergeCell ref="B142:D142"/>
    <mergeCell ref="B125:D125"/>
    <mergeCell ref="B124:D124"/>
    <mergeCell ref="B123:D123"/>
    <mergeCell ref="B122:D122"/>
    <mergeCell ref="B141:D141"/>
    <mergeCell ref="B143:D143"/>
    <mergeCell ref="B145:D145"/>
    <mergeCell ref="B144:D144"/>
    <mergeCell ref="B94:D94"/>
    <mergeCell ref="B121:D121"/>
    <mergeCell ref="B174:D174"/>
    <mergeCell ref="B75:D75"/>
    <mergeCell ref="B90:D90"/>
    <mergeCell ref="B91:D91"/>
    <mergeCell ref="B92:D92"/>
    <mergeCell ref="B93:D93"/>
    <mergeCell ref="B71:D71"/>
    <mergeCell ref="B72:D72"/>
    <mergeCell ref="B73:D73"/>
    <mergeCell ref="B74:D74"/>
    <mergeCell ref="A1:D1"/>
    <mergeCell ref="A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28" workbookViewId="0">
      <selection sqref="A1:E93"/>
    </sheetView>
  </sheetViews>
  <sheetFormatPr baseColWidth="10" defaultRowHeight="15" x14ac:dyDescent="0.25"/>
  <cols>
    <col min="1" max="1" width="29.42578125" customWidth="1"/>
    <col min="2" max="2" width="15.140625" customWidth="1"/>
    <col min="3" max="4" width="18.140625" customWidth="1"/>
    <col min="5" max="5" width="16.7109375" customWidth="1"/>
    <col min="7" max="7" width="13.7109375" bestFit="1" customWidth="1"/>
  </cols>
  <sheetData>
    <row r="1" spans="1:8" x14ac:dyDescent="0.25">
      <c r="A1" s="240" t="s">
        <v>254</v>
      </c>
      <c r="B1" s="240"/>
      <c r="C1" s="240"/>
      <c r="D1" s="240"/>
      <c r="E1" s="240"/>
    </row>
    <row r="2" spans="1:8" x14ac:dyDescent="0.25">
      <c r="A2" s="286" t="s">
        <v>255</v>
      </c>
      <c r="B2" s="286"/>
      <c r="C2" s="286"/>
      <c r="D2" s="286"/>
      <c r="E2" s="286"/>
    </row>
    <row r="3" spans="1:8" x14ac:dyDescent="0.25">
      <c r="A3" s="286" t="s">
        <v>467</v>
      </c>
      <c r="B3" s="286"/>
      <c r="C3" s="286"/>
      <c r="D3" s="286"/>
      <c r="E3" s="286"/>
      <c r="F3" s="55"/>
      <c r="G3" s="55"/>
      <c r="H3" s="55"/>
    </row>
    <row r="4" spans="1:8" x14ac:dyDescent="0.25">
      <c r="A4" s="103"/>
      <c r="B4" s="103"/>
      <c r="C4" s="103"/>
      <c r="D4" s="103"/>
      <c r="E4" s="103"/>
      <c r="F4" s="55"/>
      <c r="G4" s="55"/>
      <c r="H4" s="55"/>
    </row>
    <row r="5" spans="1:8" x14ac:dyDescent="0.25">
      <c r="A5" s="13" t="s">
        <v>282</v>
      </c>
      <c r="B5" s="13"/>
      <c r="C5" s="13"/>
      <c r="D5" s="13"/>
    </row>
    <row r="7" spans="1:8" x14ac:dyDescent="0.25">
      <c r="A7" s="13" t="s">
        <v>283</v>
      </c>
    </row>
    <row r="8" spans="1:8" x14ac:dyDescent="0.25">
      <c r="A8" s="13"/>
    </row>
    <row r="9" spans="1:8" x14ac:dyDescent="0.25">
      <c r="A9" s="281" t="s">
        <v>451</v>
      </c>
      <c r="B9" s="281"/>
      <c r="C9" s="281"/>
      <c r="D9" s="281"/>
      <c r="E9" s="281"/>
    </row>
    <row r="10" spans="1:8" x14ac:dyDescent="0.25">
      <c r="A10" s="256" t="s">
        <v>486</v>
      </c>
      <c r="B10" s="257"/>
      <c r="C10" s="257"/>
      <c r="D10" s="257"/>
      <c r="E10" s="258"/>
    </row>
    <row r="11" spans="1:8" x14ac:dyDescent="0.25">
      <c r="A11" s="256" t="s">
        <v>397</v>
      </c>
      <c r="B11" s="257"/>
      <c r="C11" s="257"/>
      <c r="D11" s="257"/>
      <c r="E11" s="258"/>
    </row>
    <row r="12" spans="1:8" ht="15.75" x14ac:dyDescent="0.25">
      <c r="A12" s="91" t="s">
        <v>84</v>
      </c>
      <c r="B12" s="91" t="s">
        <v>287</v>
      </c>
      <c r="C12" s="91" t="s">
        <v>284</v>
      </c>
      <c r="D12" s="91" t="s">
        <v>285</v>
      </c>
      <c r="E12" s="91" t="s">
        <v>288</v>
      </c>
    </row>
    <row r="13" spans="1:8" ht="30" x14ac:dyDescent="0.25">
      <c r="A13" s="72" t="s">
        <v>398</v>
      </c>
      <c r="B13" s="39">
        <v>0</v>
      </c>
      <c r="C13" s="39">
        <v>0</v>
      </c>
      <c r="D13" s="39">
        <v>0</v>
      </c>
      <c r="E13" s="39">
        <v>0</v>
      </c>
    </row>
    <row r="14" spans="1:8" x14ac:dyDescent="0.25">
      <c r="A14" s="72" t="s">
        <v>399</v>
      </c>
      <c r="B14" s="8">
        <v>0</v>
      </c>
      <c r="C14" s="8">
        <v>0</v>
      </c>
      <c r="D14" s="8">
        <v>0</v>
      </c>
      <c r="E14" s="8">
        <v>0</v>
      </c>
    </row>
    <row r="15" spans="1:8" x14ac:dyDescent="0.25">
      <c r="A15" s="72" t="s">
        <v>400</v>
      </c>
      <c r="B15" s="39">
        <v>9008962</v>
      </c>
      <c r="C15" s="39">
        <v>6577441</v>
      </c>
      <c r="D15" s="39">
        <v>6577441</v>
      </c>
      <c r="E15" s="39">
        <f>SUM(E16:E17)</f>
        <v>0</v>
      </c>
    </row>
    <row r="16" spans="1:8" ht="30" x14ac:dyDescent="0.25">
      <c r="A16" s="92" t="s">
        <v>405</v>
      </c>
      <c r="B16" s="8">
        <v>4504481</v>
      </c>
      <c r="C16" s="8">
        <v>1036480</v>
      </c>
      <c r="D16" s="8">
        <v>5540961</v>
      </c>
      <c r="E16" s="8">
        <v>0</v>
      </c>
    </row>
    <row r="17" spans="1:5" ht="30" x14ac:dyDescent="0.25">
      <c r="A17" s="93" t="s">
        <v>406</v>
      </c>
      <c r="B17" s="8">
        <v>4504481</v>
      </c>
      <c r="C17" s="8">
        <v>5540961</v>
      </c>
      <c r="D17" s="8">
        <v>1036480</v>
      </c>
      <c r="E17" s="8">
        <v>0</v>
      </c>
    </row>
    <row r="18" spans="1:5" x14ac:dyDescent="0.25">
      <c r="A18" s="72" t="s">
        <v>401</v>
      </c>
      <c r="B18" s="8">
        <v>0</v>
      </c>
      <c r="C18" s="8">
        <v>0</v>
      </c>
      <c r="D18" s="8">
        <v>0</v>
      </c>
      <c r="E18" s="8">
        <v>0</v>
      </c>
    </row>
    <row r="19" spans="1:5" x14ac:dyDescent="0.25">
      <c r="A19" s="72" t="s">
        <v>402</v>
      </c>
      <c r="B19" s="8">
        <v>0</v>
      </c>
      <c r="C19" s="8">
        <v>0</v>
      </c>
      <c r="D19" s="8">
        <v>0</v>
      </c>
      <c r="E19" s="8">
        <v>0</v>
      </c>
    </row>
    <row r="20" spans="1:5" x14ac:dyDescent="0.25">
      <c r="A20" s="72" t="s">
        <v>403</v>
      </c>
      <c r="B20" s="8">
        <v>0</v>
      </c>
      <c r="C20" s="8">
        <v>0</v>
      </c>
      <c r="D20" s="8">
        <v>0</v>
      </c>
      <c r="E20" s="8">
        <v>0</v>
      </c>
    </row>
    <row r="21" spans="1:5" x14ac:dyDescent="0.25">
      <c r="A21" s="72" t="s">
        <v>404</v>
      </c>
      <c r="B21" s="8">
        <v>0</v>
      </c>
      <c r="C21" s="8">
        <v>0</v>
      </c>
      <c r="D21" s="8">
        <v>0</v>
      </c>
      <c r="E21" s="8">
        <v>0</v>
      </c>
    </row>
    <row r="22" spans="1:5" x14ac:dyDescent="0.25">
      <c r="A22" s="99"/>
      <c r="B22" s="99"/>
      <c r="C22" s="99"/>
      <c r="D22" s="99"/>
      <c r="E22" s="99"/>
    </row>
    <row r="23" spans="1:5" ht="15.75" x14ac:dyDescent="0.25">
      <c r="A23" s="272" t="s">
        <v>334</v>
      </c>
      <c r="B23" s="272"/>
      <c r="C23" s="272"/>
      <c r="D23" s="272"/>
      <c r="E23" s="272"/>
    </row>
    <row r="24" spans="1:5" ht="15.75" x14ac:dyDescent="0.25">
      <c r="A24" s="273" t="s">
        <v>335</v>
      </c>
      <c r="B24" s="273"/>
      <c r="C24" s="273"/>
      <c r="D24" s="273"/>
      <c r="E24" s="273"/>
    </row>
    <row r="25" spans="1:5" ht="15.75" x14ac:dyDescent="0.25">
      <c r="A25" s="177"/>
      <c r="B25" s="177"/>
      <c r="C25" s="177"/>
      <c r="D25" s="177"/>
      <c r="E25" s="177"/>
    </row>
    <row r="28" spans="1:5" x14ac:dyDescent="0.25">
      <c r="A28" s="269" t="s">
        <v>466</v>
      </c>
      <c r="B28" s="269"/>
      <c r="C28" s="269" t="s">
        <v>454</v>
      </c>
      <c r="D28" s="269"/>
      <c r="E28" s="269"/>
    </row>
    <row r="29" spans="1:5" x14ac:dyDescent="0.25">
      <c r="B29" s="206"/>
    </row>
    <row r="30" spans="1:5" x14ac:dyDescent="0.25">
      <c r="B30" s="206"/>
    </row>
    <row r="31" spans="1:5" x14ac:dyDescent="0.25">
      <c r="B31" s="206"/>
    </row>
    <row r="32" spans="1:5" x14ac:dyDescent="0.25">
      <c r="A32" s="269" t="s">
        <v>455</v>
      </c>
      <c r="B32" s="269"/>
      <c r="C32" s="269" t="s">
        <v>456</v>
      </c>
      <c r="D32" s="269"/>
      <c r="E32" s="269"/>
    </row>
    <row r="33" spans="1:4" x14ac:dyDescent="0.25">
      <c r="B33" s="206"/>
    </row>
    <row r="34" spans="1:4" x14ac:dyDescent="0.25">
      <c r="B34" s="206"/>
    </row>
    <row r="35" spans="1:4" x14ac:dyDescent="0.25">
      <c r="B35" s="94"/>
      <c r="C35" s="59"/>
      <c r="D35" s="59"/>
    </row>
    <row r="36" spans="1:4" x14ac:dyDescent="0.25">
      <c r="A36" s="269" t="s">
        <v>455</v>
      </c>
      <c r="B36" s="269"/>
      <c r="C36" s="55"/>
      <c r="D36" s="55"/>
    </row>
    <row r="37" spans="1:4" x14ac:dyDescent="0.25">
      <c r="A37" s="94"/>
      <c r="B37" s="94"/>
      <c r="C37" s="55"/>
      <c r="D37" s="55"/>
    </row>
    <row r="38" spans="1:4" x14ac:dyDescent="0.25">
      <c r="A38" s="94"/>
      <c r="B38" s="94"/>
      <c r="C38" s="55"/>
      <c r="D38" s="55"/>
    </row>
    <row r="39" spans="1:4" x14ac:dyDescent="0.25">
      <c r="A39" s="94"/>
      <c r="B39" s="94"/>
      <c r="C39" s="55"/>
      <c r="D39" s="55"/>
    </row>
    <row r="40" spans="1:4" x14ac:dyDescent="0.25">
      <c r="A40" s="94"/>
      <c r="B40" s="94"/>
      <c r="C40" s="55"/>
      <c r="D40" s="55"/>
    </row>
    <row r="41" spans="1:4" x14ac:dyDescent="0.25">
      <c r="A41" s="94"/>
      <c r="B41" s="94"/>
      <c r="C41" s="55"/>
      <c r="D41" s="55"/>
    </row>
    <row r="42" spans="1:4" x14ac:dyDescent="0.25">
      <c r="A42" s="94"/>
      <c r="B42" s="94"/>
      <c r="C42" s="55"/>
      <c r="D42" s="55"/>
    </row>
    <row r="43" spans="1:4" x14ac:dyDescent="0.25">
      <c r="A43" s="94"/>
      <c r="B43" s="94"/>
      <c r="C43" s="55"/>
      <c r="D43" s="55"/>
    </row>
    <row r="44" spans="1:4" x14ac:dyDescent="0.25">
      <c r="A44" s="94"/>
      <c r="B44" s="94"/>
      <c r="C44" s="55"/>
      <c r="D44" s="55"/>
    </row>
    <row r="45" spans="1:4" x14ac:dyDescent="0.25">
      <c r="A45" s="94"/>
      <c r="B45" s="94"/>
      <c r="C45" s="55"/>
      <c r="D45" s="55"/>
    </row>
    <row r="46" spans="1:4" x14ac:dyDescent="0.25">
      <c r="A46" s="94"/>
      <c r="B46" s="94"/>
      <c r="C46" s="55"/>
      <c r="D46" s="55"/>
    </row>
    <row r="47" spans="1:4" x14ac:dyDescent="0.25">
      <c r="A47" s="94"/>
      <c r="B47" s="94"/>
      <c r="C47" s="55"/>
      <c r="D47" s="55"/>
    </row>
    <row r="48" spans="1:4" x14ac:dyDescent="0.25">
      <c r="A48" s="94"/>
      <c r="B48" s="94"/>
      <c r="C48" s="55"/>
      <c r="D48" s="55"/>
    </row>
    <row r="49" spans="1:5" x14ac:dyDescent="0.25">
      <c r="A49" s="94"/>
      <c r="B49" s="94"/>
      <c r="C49" s="55"/>
      <c r="D49" s="55"/>
    </row>
    <row r="50" spans="1:5" x14ac:dyDescent="0.25">
      <c r="A50" s="13" t="s">
        <v>286</v>
      </c>
    </row>
    <row r="51" spans="1:5" ht="6" customHeight="1" x14ac:dyDescent="0.25">
      <c r="A51" s="13"/>
    </row>
    <row r="52" spans="1:5" x14ac:dyDescent="0.25">
      <c r="A52" s="19" t="s">
        <v>407</v>
      </c>
    </row>
    <row r="53" spans="1:5" x14ac:dyDescent="0.25">
      <c r="A53" s="19" t="s">
        <v>408</v>
      </c>
    </row>
    <row r="54" spans="1:5" ht="9" customHeight="1" x14ac:dyDescent="0.25">
      <c r="A54" s="13"/>
    </row>
    <row r="55" spans="1:5" x14ac:dyDescent="0.25">
      <c r="A55" s="19" t="s">
        <v>487</v>
      </c>
      <c r="B55" s="19"/>
      <c r="C55" s="19"/>
      <c r="D55" s="19"/>
      <c r="E55" s="19"/>
    </row>
    <row r="56" spans="1:5" ht="6.75" customHeight="1" x14ac:dyDescent="0.25"/>
    <row r="57" spans="1:5" x14ac:dyDescent="0.25">
      <c r="A57" s="281" t="s">
        <v>451</v>
      </c>
      <c r="B57" s="281"/>
      <c r="C57" s="281"/>
      <c r="D57" s="281"/>
      <c r="E57" s="281"/>
    </row>
    <row r="58" spans="1:5" x14ac:dyDescent="0.25">
      <c r="A58" s="256" t="s">
        <v>488</v>
      </c>
      <c r="B58" s="257"/>
      <c r="C58" s="257"/>
      <c r="D58" s="257"/>
      <c r="E58" s="258"/>
    </row>
    <row r="59" spans="1:5" x14ac:dyDescent="0.25">
      <c r="A59" s="256" t="s">
        <v>286</v>
      </c>
      <c r="B59" s="257"/>
      <c r="C59" s="257"/>
      <c r="D59" s="257"/>
      <c r="E59" s="258"/>
    </row>
    <row r="60" spans="1:5" ht="16.5" thickBot="1" x14ac:dyDescent="0.3">
      <c r="A60" s="102" t="s">
        <v>84</v>
      </c>
      <c r="B60" s="102" t="s">
        <v>287</v>
      </c>
      <c r="C60" s="102" t="s">
        <v>284</v>
      </c>
      <c r="D60" s="102" t="s">
        <v>285</v>
      </c>
      <c r="E60" s="102" t="s">
        <v>288</v>
      </c>
    </row>
    <row r="61" spans="1:5" ht="25.5" x14ac:dyDescent="0.25">
      <c r="A61" s="221" t="s">
        <v>489</v>
      </c>
      <c r="B61" s="191">
        <v>0</v>
      </c>
      <c r="C61" s="191">
        <v>1266750514.2399998</v>
      </c>
      <c r="D61" s="191">
        <v>1266750514.2400002</v>
      </c>
      <c r="E61" s="191">
        <v>0</v>
      </c>
    </row>
    <row r="62" spans="1:5" ht="15.75" x14ac:dyDescent="0.25">
      <c r="A62" s="100" t="s">
        <v>289</v>
      </c>
      <c r="B62" s="193">
        <v>0</v>
      </c>
      <c r="C62" s="193">
        <v>363429874.64999998</v>
      </c>
      <c r="D62" s="193">
        <v>363429874.64999998</v>
      </c>
      <c r="E62" s="192">
        <v>0</v>
      </c>
    </row>
    <row r="63" spans="1:5" x14ac:dyDescent="0.25">
      <c r="A63" s="93" t="s">
        <v>290</v>
      </c>
      <c r="B63" s="192">
        <v>0</v>
      </c>
      <c r="C63" s="192">
        <v>109163913.65000001</v>
      </c>
      <c r="D63" s="192">
        <v>0</v>
      </c>
      <c r="E63" s="192">
        <v>109163913.65000001</v>
      </c>
    </row>
    <row r="64" spans="1:5" ht="30" x14ac:dyDescent="0.25">
      <c r="A64" s="93" t="s">
        <v>291</v>
      </c>
      <c r="B64" s="192">
        <v>0</v>
      </c>
      <c r="C64" s="192">
        <v>127132980.5</v>
      </c>
      <c r="D64" s="192">
        <v>109163913.65000001</v>
      </c>
      <c r="E64" s="192">
        <v>-17969066.850000001</v>
      </c>
    </row>
    <row r="65" spans="1:7" ht="30" x14ac:dyDescent="0.25">
      <c r="A65" s="51" t="s">
        <v>292</v>
      </c>
      <c r="B65" s="192">
        <v>0</v>
      </c>
      <c r="C65" s="192">
        <v>0</v>
      </c>
      <c r="D65" s="192">
        <v>0</v>
      </c>
      <c r="E65" s="192">
        <v>0</v>
      </c>
    </row>
    <row r="66" spans="1:7" ht="30" x14ac:dyDescent="0.25">
      <c r="A66" s="51" t="s">
        <v>293</v>
      </c>
      <c r="B66" s="192">
        <v>0</v>
      </c>
      <c r="C66" s="192">
        <v>127132980.5</v>
      </c>
      <c r="D66" s="192">
        <v>127132980.5</v>
      </c>
      <c r="E66" s="192">
        <v>0</v>
      </c>
    </row>
    <row r="67" spans="1:7" x14ac:dyDescent="0.25">
      <c r="A67" s="51" t="s">
        <v>294</v>
      </c>
      <c r="B67" s="41">
        <v>0</v>
      </c>
      <c r="C67" s="220">
        <v>0</v>
      </c>
      <c r="D67" s="220">
        <v>127132980.5</v>
      </c>
      <c r="E67" s="192">
        <v>127132980.5</v>
      </c>
    </row>
    <row r="68" spans="1:7" ht="31.5" x14ac:dyDescent="0.25">
      <c r="A68" s="101" t="s">
        <v>295</v>
      </c>
      <c r="B68" s="193">
        <v>0</v>
      </c>
      <c r="C68" s="193">
        <v>903320639.58999991</v>
      </c>
      <c r="D68" s="193">
        <v>903320639.59000015</v>
      </c>
      <c r="E68" s="193">
        <v>0</v>
      </c>
      <c r="G68" s="88"/>
    </row>
    <row r="69" spans="1:7" ht="30" x14ac:dyDescent="0.25">
      <c r="A69" s="45" t="s">
        <v>296</v>
      </c>
      <c r="B69" s="192">
        <v>0</v>
      </c>
      <c r="C69" s="192">
        <v>0</v>
      </c>
      <c r="D69" s="192">
        <v>109163913.25</v>
      </c>
      <c r="E69" s="192">
        <v>109163913.25</v>
      </c>
    </row>
    <row r="70" spans="1:7" ht="30" x14ac:dyDescent="0.25">
      <c r="A70" s="45" t="s">
        <v>297</v>
      </c>
      <c r="B70" s="192">
        <v>0</v>
      </c>
      <c r="C70" s="192">
        <v>243934726.33000001</v>
      </c>
      <c r="D70" s="192">
        <v>233177961.34999999</v>
      </c>
      <c r="E70" s="192">
        <v>10756764.980000019</v>
      </c>
    </row>
    <row r="71" spans="1:7" ht="45" x14ac:dyDescent="0.25">
      <c r="A71" s="45" t="s">
        <v>298</v>
      </c>
      <c r="B71" s="192">
        <v>0</v>
      </c>
      <c r="C71" s="192">
        <v>91467000.349999994</v>
      </c>
      <c r="D71" s="192">
        <v>134770813.08000001</v>
      </c>
      <c r="E71" s="192">
        <v>43303812.729999997</v>
      </c>
    </row>
    <row r="72" spans="1:7" ht="30" x14ac:dyDescent="0.25">
      <c r="A72" s="45" t="s">
        <v>299</v>
      </c>
      <c r="B72" s="192">
        <v>0</v>
      </c>
      <c r="C72" s="192">
        <v>141710961</v>
      </c>
      <c r="D72" s="192">
        <v>142079227.72999999</v>
      </c>
      <c r="E72" s="192">
        <v>-368266.72999998927</v>
      </c>
    </row>
    <row r="73" spans="1:7" ht="30" x14ac:dyDescent="0.25">
      <c r="A73" s="45" t="s">
        <v>300</v>
      </c>
      <c r="B73" s="192">
        <v>0</v>
      </c>
      <c r="C73" s="192">
        <v>142079227.72999999</v>
      </c>
      <c r="D73" s="192">
        <v>142079227.72999999</v>
      </c>
      <c r="E73" s="192">
        <v>0</v>
      </c>
    </row>
    <row r="74" spans="1:7" ht="30" x14ac:dyDescent="0.25">
      <c r="A74" s="45" t="s">
        <v>301</v>
      </c>
      <c r="B74" s="192">
        <v>0</v>
      </c>
      <c r="C74" s="192">
        <v>142079227.72999999</v>
      </c>
      <c r="D74" s="192">
        <v>142049496.44999999</v>
      </c>
      <c r="E74" s="192">
        <v>29731.280000001192</v>
      </c>
    </row>
    <row r="75" spans="1:7" ht="30" x14ac:dyDescent="0.25">
      <c r="A75" s="45" t="s">
        <v>302</v>
      </c>
      <c r="B75" s="8">
        <v>0</v>
      </c>
      <c r="C75" s="8">
        <v>142049496.44999999</v>
      </c>
      <c r="D75" s="8">
        <v>0</v>
      </c>
      <c r="E75" s="8">
        <v>142049496.44999999</v>
      </c>
    </row>
    <row r="76" spans="1:7" ht="6" customHeight="1" x14ac:dyDescent="0.25"/>
    <row r="77" spans="1:7" ht="15.75" x14ac:dyDescent="0.25">
      <c r="A77" s="272" t="s">
        <v>334</v>
      </c>
      <c r="B77" s="272"/>
      <c r="C77" s="272"/>
      <c r="D77" s="272"/>
      <c r="E77" s="272"/>
    </row>
    <row r="78" spans="1:7" ht="21" customHeight="1" x14ac:dyDescent="0.25">
      <c r="A78" s="273" t="s">
        <v>335</v>
      </c>
      <c r="B78" s="273"/>
      <c r="C78" s="273"/>
      <c r="D78" s="273"/>
      <c r="E78" s="273"/>
    </row>
    <row r="81" spans="1:5" ht="21" customHeight="1" x14ac:dyDescent="0.25">
      <c r="A81" s="269" t="s">
        <v>466</v>
      </c>
      <c r="B81" s="269"/>
      <c r="C81" s="269" t="s">
        <v>454</v>
      </c>
      <c r="D81" s="269"/>
      <c r="E81" s="269"/>
    </row>
    <row r="82" spans="1:5" x14ac:dyDescent="0.25">
      <c r="B82" s="206"/>
    </row>
    <row r="83" spans="1:5" x14ac:dyDescent="0.25">
      <c r="B83" s="206"/>
    </row>
    <row r="84" spans="1:5" ht="23.25" customHeight="1" x14ac:dyDescent="0.25">
      <c r="B84" s="206"/>
    </row>
    <row r="85" spans="1:5" x14ac:dyDescent="0.25">
      <c r="A85" s="269" t="s">
        <v>455</v>
      </c>
      <c r="B85" s="269"/>
      <c r="C85" s="269" t="s">
        <v>456</v>
      </c>
      <c r="D85" s="269"/>
      <c r="E85" s="269"/>
    </row>
    <row r="86" spans="1:5" x14ac:dyDescent="0.25">
      <c r="B86" s="206"/>
    </row>
    <row r="87" spans="1:5" x14ac:dyDescent="0.25">
      <c r="B87" s="206"/>
    </row>
    <row r="88" spans="1:5" x14ac:dyDescent="0.25">
      <c r="B88" s="94"/>
      <c r="C88" s="59"/>
      <c r="D88" s="59"/>
    </row>
    <row r="89" spans="1:5" x14ac:dyDescent="0.25">
      <c r="A89" s="269" t="s">
        <v>455</v>
      </c>
      <c r="B89" s="269"/>
      <c r="C89" s="55"/>
      <c r="D89" s="55"/>
    </row>
  </sheetData>
  <mergeCells count="23">
    <mergeCell ref="A89:B89"/>
    <mergeCell ref="A78:E78"/>
    <mergeCell ref="A81:B81"/>
    <mergeCell ref="C81:E81"/>
    <mergeCell ref="A85:B85"/>
    <mergeCell ref="C85:E85"/>
    <mergeCell ref="A3:E3"/>
    <mergeCell ref="A1:E1"/>
    <mergeCell ref="A2:E2"/>
    <mergeCell ref="A9:E9"/>
    <mergeCell ref="A23:E23"/>
    <mergeCell ref="A10:E10"/>
    <mergeCell ref="A11:E11"/>
    <mergeCell ref="A24:E24"/>
    <mergeCell ref="A28:B28"/>
    <mergeCell ref="C28:E28"/>
    <mergeCell ref="A32:B32"/>
    <mergeCell ref="C32:E32"/>
    <mergeCell ref="A36:B36"/>
    <mergeCell ref="A57:E57"/>
    <mergeCell ref="A77:E77"/>
    <mergeCell ref="A59:E59"/>
    <mergeCell ref="A58:E58"/>
  </mergeCells>
  <pageMargins left="0.7" right="0.7" top="0.75" bottom="0.75" header="0.3" footer="0.3"/>
  <pageSetup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36"/>
  <sheetViews>
    <sheetView workbookViewId="0">
      <selection activeCell="B7" sqref="B7:C24"/>
    </sheetView>
  </sheetViews>
  <sheetFormatPr baseColWidth="10" defaultRowHeight="15" x14ac:dyDescent="0.25"/>
  <cols>
    <col min="1" max="1" width="7.5703125" customWidth="1"/>
    <col min="2" max="2" width="36.140625" customWidth="1"/>
    <col min="3" max="4" width="34.28515625" customWidth="1"/>
  </cols>
  <sheetData>
    <row r="7" spans="2:3" x14ac:dyDescent="0.25">
      <c r="B7" s="65" t="s">
        <v>14</v>
      </c>
      <c r="C7" s="65">
        <v>2017</v>
      </c>
    </row>
    <row r="8" spans="2:3" x14ac:dyDescent="0.25">
      <c r="B8" s="17" t="s">
        <v>117</v>
      </c>
      <c r="C8" s="39">
        <f>C9+C10+C11</f>
        <v>4083090.98</v>
      </c>
    </row>
    <row r="9" spans="2:3" x14ac:dyDescent="0.25">
      <c r="B9" s="1" t="s">
        <v>118</v>
      </c>
      <c r="C9" s="8">
        <v>3010085.53</v>
      </c>
    </row>
    <row r="10" spans="2:3" x14ac:dyDescent="0.25">
      <c r="B10" s="1" t="s">
        <v>119</v>
      </c>
      <c r="C10" s="8">
        <v>1031256.48</v>
      </c>
    </row>
    <row r="11" spans="2:3" x14ac:dyDescent="0.25">
      <c r="B11" s="1" t="s">
        <v>120</v>
      </c>
      <c r="C11" s="8">
        <v>41748.97</v>
      </c>
    </row>
    <row r="12" spans="2:3" x14ac:dyDescent="0.25">
      <c r="B12" s="17" t="s">
        <v>121</v>
      </c>
      <c r="C12" s="41">
        <f>SUM(C13:C15)</f>
        <v>3072445.7</v>
      </c>
    </row>
    <row r="13" spans="2:3" x14ac:dyDescent="0.25">
      <c r="B13" s="1" t="s">
        <v>122</v>
      </c>
      <c r="C13" s="8">
        <v>2965457.2</v>
      </c>
    </row>
    <row r="14" spans="2:3" x14ac:dyDescent="0.25">
      <c r="B14" s="1" t="s">
        <v>123</v>
      </c>
      <c r="C14" s="8">
        <v>0</v>
      </c>
    </row>
    <row r="15" spans="2:3" x14ac:dyDescent="0.25">
      <c r="B15" s="1" t="s">
        <v>124</v>
      </c>
      <c r="C15" s="8">
        <v>106988.5</v>
      </c>
    </row>
    <row r="16" spans="2:3" x14ac:dyDescent="0.25">
      <c r="B16" s="42" t="s">
        <v>125</v>
      </c>
      <c r="C16" s="43">
        <f>SUM(C17:C18)</f>
        <v>34184.28</v>
      </c>
    </row>
    <row r="17" spans="1:5" x14ac:dyDescent="0.25">
      <c r="B17" s="1" t="s">
        <v>126</v>
      </c>
      <c r="C17" s="8">
        <v>0</v>
      </c>
    </row>
    <row r="18" spans="1:5" x14ac:dyDescent="0.25">
      <c r="B18" s="1" t="s">
        <v>127</v>
      </c>
      <c r="C18" s="8">
        <v>34184.28</v>
      </c>
    </row>
    <row r="19" spans="1:5" x14ac:dyDescent="0.25">
      <c r="B19" s="17" t="s">
        <v>128</v>
      </c>
      <c r="C19" s="41">
        <f>SUM(C20)</f>
        <v>97423</v>
      </c>
    </row>
    <row r="20" spans="1:5" x14ac:dyDescent="0.25">
      <c r="B20" s="1" t="s">
        <v>129</v>
      </c>
      <c r="C20" s="8">
        <v>97423</v>
      </c>
    </row>
    <row r="21" spans="1:5" x14ac:dyDescent="0.25">
      <c r="B21" s="17" t="s">
        <v>130</v>
      </c>
      <c r="C21" s="71">
        <f>SUM(C22:C23)</f>
        <v>23567852.199999999</v>
      </c>
      <c r="E21" s="54"/>
    </row>
    <row r="22" spans="1:5" x14ac:dyDescent="0.25">
      <c r="B22" s="1" t="s">
        <v>131</v>
      </c>
      <c r="C22" s="8">
        <v>15778308</v>
      </c>
    </row>
    <row r="23" spans="1:5" x14ac:dyDescent="0.25">
      <c r="B23" s="38" t="s">
        <v>132</v>
      </c>
      <c r="C23" s="8">
        <v>7789544.2000000002</v>
      </c>
    </row>
    <row r="24" spans="1:5" x14ac:dyDescent="0.25">
      <c r="B24" s="65" t="s">
        <v>37</v>
      </c>
      <c r="C24" s="24">
        <f>SUM(C21+C19+C16+C12+C8)</f>
        <v>30854996.16</v>
      </c>
    </row>
    <row r="28" spans="1:5" x14ac:dyDescent="0.25">
      <c r="A28" s="269" t="s">
        <v>490</v>
      </c>
      <c r="B28" s="269"/>
      <c r="C28" s="222" t="s">
        <v>454</v>
      </c>
      <c r="D28" s="222"/>
      <c r="E28" s="222"/>
    </row>
    <row r="29" spans="1:5" x14ac:dyDescent="0.25">
      <c r="A29" s="286" t="s">
        <v>491</v>
      </c>
      <c r="B29" s="286"/>
    </row>
    <row r="30" spans="1:5" x14ac:dyDescent="0.25">
      <c r="B30" s="206"/>
    </row>
    <row r="31" spans="1:5" x14ac:dyDescent="0.25">
      <c r="B31" s="206"/>
    </row>
    <row r="32" spans="1:5" x14ac:dyDescent="0.25">
      <c r="A32" s="269" t="s">
        <v>455</v>
      </c>
      <c r="B32" s="269"/>
      <c r="C32" s="269" t="s">
        <v>456</v>
      </c>
      <c r="D32" s="269"/>
      <c r="E32" s="269"/>
    </row>
    <row r="33" spans="1:4" x14ac:dyDescent="0.25">
      <c r="B33" s="206"/>
    </row>
    <row r="34" spans="1:4" x14ac:dyDescent="0.25">
      <c r="B34" s="206"/>
    </row>
    <row r="35" spans="1:4" x14ac:dyDescent="0.25">
      <c r="B35" s="94"/>
      <c r="C35" s="59"/>
      <c r="D35" s="59"/>
    </row>
    <row r="36" spans="1:4" x14ac:dyDescent="0.25">
      <c r="A36" s="269" t="s">
        <v>455</v>
      </c>
      <c r="B36" s="269"/>
      <c r="C36" s="55"/>
      <c r="D36" s="55"/>
    </row>
  </sheetData>
  <mergeCells count="5">
    <mergeCell ref="A28:B28"/>
    <mergeCell ref="A32:B32"/>
    <mergeCell ref="C32:E32"/>
    <mergeCell ref="A36:B36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"/>
  <sheetViews>
    <sheetView workbookViewId="0">
      <selection activeCell="B5" sqref="B5:E6"/>
    </sheetView>
  </sheetViews>
  <sheetFormatPr baseColWidth="10" defaultRowHeight="15" x14ac:dyDescent="0.25"/>
  <cols>
    <col min="1" max="1" width="5.140625" customWidth="1"/>
    <col min="3" max="3" width="17.28515625" customWidth="1"/>
    <col min="4" max="4" width="19.28515625" customWidth="1"/>
    <col min="5" max="5" width="22.28515625" customWidth="1"/>
    <col min="8" max="8" width="19.140625" customWidth="1"/>
    <col min="10" max="10" width="11.42578125" customWidth="1"/>
  </cols>
  <sheetData>
    <row r="5" spans="2:5" x14ac:dyDescent="0.25">
      <c r="B5" s="16" t="s">
        <v>227</v>
      </c>
      <c r="C5" s="66" t="s">
        <v>304</v>
      </c>
      <c r="D5" s="66" t="s">
        <v>305</v>
      </c>
      <c r="E5" s="66" t="s">
        <v>306</v>
      </c>
    </row>
    <row r="6" spans="2:5" x14ac:dyDescent="0.25">
      <c r="B6" s="1" t="s">
        <v>303</v>
      </c>
      <c r="C6" s="8">
        <v>30308487.690000001</v>
      </c>
      <c r="D6" s="8">
        <v>26894730.84</v>
      </c>
      <c r="E6" s="8">
        <v>3413756.85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ESF01</vt:lpstr>
      <vt:lpstr>ESF02</vt:lpstr>
      <vt:lpstr>EA01</vt:lpstr>
      <vt:lpstr>EVHP01</vt:lpstr>
      <vt:lpstr>EFE 01</vt:lpstr>
      <vt:lpstr>II notas de memoria </vt:lpstr>
      <vt:lpstr>notas adm punto 10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2018-01-30T23:25:43Z</cp:lastPrinted>
  <dcterms:created xsi:type="dcterms:W3CDTF">2015-10-23T20:47:47Z</dcterms:created>
  <dcterms:modified xsi:type="dcterms:W3CDTF">2018-02-12T17:52:23Z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