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9440" windowHeight="11760"/>
  </bookViews>
  <sheets>
    <sheet name="EAE COG" sheetId="1" r:id="rId1"/>
  </sheets>
  <definedNames>
    <definedName name="_xlnm.Print_Area" localSheetId="0">'EAE COG'!$B$2:$I$81</definedName>
  </definedNames>
  <calcPr calcId="144525"/>
</workbook>
</file>

<file path=xl/calcChain.xml><?xml version="1.0" encoding="utf-8"?>
<calcChain xmlns="http://schemas.openxmlformats.org/spreadsheetml/2006/main">
  <c r="I58" i="1" l="1"/>
  <c r="G81" i="1"/>
  <c r="H81" i="1"/>
  <c r="F81" i="1"/>
  <c r="E81" i="1"/>
  <c r="H57" i="1"/>
  <c r="I57" i="1"/>
  <c r="I81" i="1" s="1"/>
  <c r="G57" i="1"/>
  <c r="H47" i="1"/>
  <c r="I47" i="1"/>
  <c r="G47" i="1"/>
  <c r="I48" i="1"/>
  <c r="H37" i="1"/>
  <c r="I37" i="1"/>
  <c r="G37" i="1"/>
  <c r="I39" i="1"/>
  <c r="I40" i="1"/>
  <c r="I41" i="1"/>
  <c r="I42" i="1"/>
  <c r="I43" i="1"/>
  <c r="I44" i="1"/>
  <c r="I45" i="1"/>
  <c r="I46" i="1"/>
  <c r="I38" i="1"/>
  <c r="H27" i="1"/>
  <c r="I27" i="1"/>
  <c r="G27" i="1"/>
  <c r="I29" i="1"/>
  <c r="I30" i="1"/>
  <c r="I31" i="1"/>
  <c r="I32" i="1"/>
  <c r="I33" i="1"/>
  <c r="I34" i="1"/>
  <c r="I35" i="1"/>
  <c r="I36" i="1"/>
  <c r="I28" i="1"/>
  <c r="E57" i="1"/>
  <c r="F57" i="1"/>
  <c r="F49" i="1"/>
  <c r="F50" i="1"/>
  <c r="F51" i="1"/>
  <c r="F52" i="1"/>
  <c r="F53" i="1"/>
  <c r="F54" i="1"/>
  <c r="F55" i="1"/>
  <c r="F56" i="1"/>
  <c r="F48" i="1"/>
  <c r="F47" i="1"/>
  <c r="E47" i="1"/>
  <c r="E37" i="1"/>
  <c r="F37" i="1"/>
  <c r="E27" i="1"/>
  <c r="F27" i="1"/>
  <c r="E17" i="1"/>
  <c r="H17" i="1"/>
  <c r="G17" i="1"/>
  <c r="I9" i="1"/>
  <c r="I11" i="1"/>
  <c r="I12" i="1"/>
  <c r="I13" i="1"/>
  <c r="I14" i="1"/>
  <c r="I15" i="1"/>
  <c r="I16" i="1"/>
  <c r="I10" i="1"/>
  <c r="H9" i="1"/>
  <c r="G9" i="1"/>
  <c r="D81" i="1"/>
  <c r="D57" i="1"/>
  <c r="F58" i="1"/>
  <c r="F39" i="1"/>
  <c r="F40" i="1"/>
  <c r="F41" i="1"/>
  <c r="F42" i="1"/>
  <c r="F43" i="1"/>
  <c r="F44" i="1"/>
  <c r="F45" i="1"/>
  <c r="F46" i="1"/>
  <c r="F38" i="1"/>
  <c r="D37" i="1"/>
  <c r="F29" i="1"/>
  <c r="F30" i="1"/>
  <c r="F31" i="1"/>
  <c r="F32" i="1"/>
  <c r="F33" i="1"/>
  <c r="F34" i="1"/>
  <c r="F35" i="1"/>
  <c r="F36" i="1"/>
  <c r="F28" i="1"/>
  <c r="D27" i="1"/>
  <c r="D17" i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18" i="1"/>
  <c r="I18" i="1" s="1"/>
  <c r="F9" i="1"/>
  <c r="D9" i="1"/>
  <c r="F11" i="1"/>
  <c r="F12" i="1"/>
  <c r="F13" i="1"/>
  <c r="F14" i="1"/>
  <c r="F15" i="1"/>
  <c r="F16" i="1"/>
  <c r="F10" i="1"/>
  <c r="I17" i="1" l="1"/>
  <c r="F17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<sst xmlns="http://schemas.openxmlformats.org/spreadsheetml/2006/main" count="92" uniqueCount="92">
  <si>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</si>
  <si>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</si>
  <si>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</si>
  <si>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</si>
  <si>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</si>
  <si>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</si>
  <si>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</si>
  <si>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</si>
  <si>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</si>
  <si>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</si>
  <si>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</si>
  <si>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</si>
  <si>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</si>
  <si>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</si>
  <si>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</si>
  <si>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</si>
  <si>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</si>
  <si>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</si>
  <si>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</si>
  <si>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</si>
  <si>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</si>
  <si>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</si>
  <si>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</si>
  <si>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</si>
  <si>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</si>
  <si>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</si>
  <si>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</si>
  <si>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</si>
  <si>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</si>
  <si>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</si>
  <si>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</si>
  <si>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</si>
  <si>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</si>
  <si>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</si>
  <si>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</si>
  <si>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</si>
  <si>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</si>
  <si>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</si>
  <si>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</si>
  <si>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</si>
  <si>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</si>
  <si>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</si>
  <si>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</si>
  <si>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</si>
  <si>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</si>
  <si>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</si>
  <si>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</si>
  <si>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</si>
  <si>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</si>
  <si>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</si>
  <si>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</si>
  <si>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</si>
  <si>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</si>
  <si>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</si>
  <si>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</si>
  <si>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</si>
  <si>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</si>
  <si>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</si>
  <si>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</si>
  <si>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</si>
  <si>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</si>
  <si>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</si>
  <si>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</si>
  <si>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</si>
  <si>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</si>
  <si>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</si>
  <si>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</si>
  <si>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</si>
  <si>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</si>
  <si>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</si>
  <si>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</si>
  <si>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</si>
  <si>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</si>
  <si>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</si>
  <si>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</si>
  <si>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</si>
  <si>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</si>
  <si>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</si>
  <si>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</si>
  <si>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</si>
  <si>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</si>
  <si>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</si>
  <si>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</si>
  <si>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</si>
  <si>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</si>
  <si>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</si>
  <si>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</si>
  <si>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</si>
  <si>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</si>
  <si>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31 de marzo de 2018</t>
  </si>
  <si>
    <t>ASEC_EAEPECOG_1erTRIM_F5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</si>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</sst>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I65" sqref="I65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8" t="s">
        <v>91</v>
      </c>
      <c r="C2" s="19"/>
      <c r="D2" s="19"/>
      <c r="E2" s="19"/>
      <c r="F2" s="19"/>
      <c r="G2" s="19"/>
      <c r="H2" s="19"/>
      <c r="I2" s="20"/>
      <c r="K2" s="10" t="s">
        <v>90</v>
      </c>
    </row>
    <row r="3" spans="2:11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11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11" ht="12.6" thickBot="1" x14ac:dyDescent="0.25">
      <c r="B5" s="24" t="s">
        <v>89</v>
      </c>
      <c r="C5" s="25"/>
      <c r="D5" s="25"/>
      <c r="E5" s="25"/>
      <c r="F5" s="25"/>
      <c r="G5" s="25"/>
      <c r="H5" s="25"/>
      <c r="I5" s="26"/>
    </row>
    <row r="6" spans="2:11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1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11" ht="12.75" thickBot="1" x14ac:dyDescent="0.25">
      <c r="B8" s="31"/>
      <c r="C8" s="32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5">
      <c r="B9" s="16" t="s">
        <v>12</v>
      </c>
      <c r="C9" s="17"/>
      <c r="D9" s="8">
        <f>SUM(D10:D16)</f>
        <v>2522395.9900000002</v>
      </c>
      <c r="E9" s="8">
        <v>0</v>
      </c>
      <c r="F9" s="8">
        <f>SUM(F10:F16)</f>
        <v>2522395.9900000002</v>
      </c>
      <c r="G9" s="8">
        <f>SUM(G10:G16)</f>
        <v>2539315</v>
      </c>
      <c r="H9" s="8">
        <f>SUM(H10:H16)</f>
        <v>2539315</v>
      </c>
      <c r="I9" s="8">
        <f>SUM(I10:I16)</f>
        <v>-16919.009999999995</v>
      </c>
    </row>
    <row r="10" spans="2:11" x14ac:dyDescent="0.2">
      <c r="B10" s="2"/>
      <c r="C10" s="3" t="s">
        <v>13</v>
      </c>
      <c r="D10" s="6">
        <v>2409942</v>
      </c>
      <c r="E10" s="6">
        <v>0</v>
      </c>
      <c r="F10" s="6">
        <f>D10+E10</f>
        <v>2409942</v>
      </c>
      <c r="G10" s="6">
        <v>2458765</v>
      </c>
      <c r="H10" s="6">
        <v>2458765</v>
      </c>
      <c r="I10" s="6">
        <f>F10-G10</f>
        <v>-48823</v>
      </c>
    </row>
    <row r="11" spans="2:11" x14ac:dyDescent="0.2">
      <c r="B11" s="2"/>
      <c r="C11" s="3" t="s">
        <v>14</v>
      </c>
      <c r="D11" s="6">
        <v>83103.990000000005</v>
      </c>
      <c r="E11" s="6">
        <v>0</v>
      </c>
      <c r="F11" s="6">
        <f t="shared" ref="F11:F16" si="0">D11+E11</f>
        <v>83103.990000000005</v>
      </c>
      <c r="G11" s="6">
        <v>80550</v>
      </c>
      <c r="H11" s="6">
        <v>80550</v>
      </c>
      <c r="I11" s="6">
        <f t="shared" ref="I11:I16" si="1">F11-G11</f>
        <v>2553.9900000000052</v>
      </c>
    </row>
    <row r="12" spans="2:11" x14ac:dyDescent="0.2">
      <c r="B12" s="2"/>
      <c r="C12" s="3" t="s">
        <v>15</v>
      </c>
      <c r="D12" s="6">
        <v>2000</v>
      </c>
      <c r="E12" s="6">
        <v>0</v>
      </c>
      <c r="F12" s="6">
        <f t="shared" si="0"/>
        <v>2000</v>
      </c>
      <c r="G12" s="6">
        <v>0</v>
      </c>
      <c r="H12" s="6">
        <v>0</v>
      </c>
      <c r="I12" s="6">
        <f t="shared" si="1"/>
        <v>2000</v>
      </c>
    </row>
    <row r="13" spans="2:11" x14ac:dyDescent="0.2">
      <c r="B13" s="2"/>
      <c r="C13" s="3" t="s">
        <v>16</v>
      </c>
      <c r="D13" s="6">
        <v>27350</v>
      </c>
      <c r="E13" s="6">
        <v>0</v>
      </c>
      <c r="F13" s="6">
        <f t="shared" si="0"/>
        <v>27350</v>
      </c>
      <c r="G13" s="6">
        <v>0</v>
      </c>
      <c r="H13" s="6">
        <v>0</v>
      </c>
      <c r="I13" s="6">
        <f t="shared" si="1"/>
        <v>27350</v>
      </c>
    </row>
    <row r="14" spans="2:11" x14ac:dyDescent="0.2">
      <c r="B14" s="2"/>
      <c r="C14" s="3" t="s">
        <v>17</v>
      </c>
      <c r="D14" s="6">
        <v>0</v>
      </c>
      <c r="E14" s="6">
        <v>0</v>
      </c>
      <c r="F14" s="6">
        <f t="shared" si="0"/>
        <v>0</v>
      </c>
      <c r="G14" s="6">
        <v>0</v>
      </c>
      <c r="H14" s="6">
        <v>0</v>
      </c>
      <c r="I14" s="6">
        <f t="shared" si="1"/>
        <v>0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f t="shared" si="0"/>
        <v>0</v>
      </c>
      <c r="G15" s="6">
        <v>0</v>
      </c>
      <c r="H15" s="6">
        <v>0</v>
      </c>
      <c r="I15" s="6">
        <f t="shared" si="1"/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f t="shared" si="0"/>
        <v>0</v>
      </c>
      <c r="G16" s="6">
        <v>0</v>
      </c>
      <c r="H16" s="6">
        <v>0</v>
      </c>
      <c r="I16" s="6">
        <f t="shared" si="1"/>
        <v>0</v>
      </c>
    </row>
    <row r="17" spans="2:9" s="9" customFormat="1" x14ac:dyDescent="0.2">
      <c r="B17" s="12" t="s">
        <v>20</v>
      </c>
      <c r="C17" s="13"/>
      <c r="D17" s="8">
        <f>SUM(D18:D26)</f>
        <v>738399.81</v>
      </c>
      <c r="E17" s="8">
        <f>SUM(E18:E26)</f>
        <v>74127.350000000006</v>
      </c>
      <c r="F17" s="8">
        <f>SUM(F18:F26)</f>
        <v>812527.16</v>
      </c>
      <c r="G17" s="8">
        <f>SUM(G18:G26)</f>
        <v>507428.74</v>
      </c>
      <c r="H17" s="8">
        <f t="shared" ref="H17" si="2">SUM(H18:H26)</f>
        <v>507428.74</v>
      </c>
      <c r="I17" s="8">
        <f>SUM(I18:I26)</f>
        <v>305098.42000000004</v>
      </c>
    </row>
    <row r="18" spans="2:9" x14ac:dyDescent="0.2">
      <c r="B18" s="2"/>
      <c r="C18" s="3" t="s">
        <v>21</v>
      </c>
      <c r="D18" s="6">
        <v>62999.99</v>
      </c>
      <c r="E18" s="6">
        <v>-250.66</v>
      </c>
      <c r="F18" s="6">
        <f>D18+E18</f>
        <v>62749.329999999994</v>
      </c>
      <c r="G18" s="6">
        <v>30066.63</v>
      </c>
      <c r="H18" s="6">
        <v>30066.63</v>
      </c>
      <c r="I18" s="6">
        <f>F18-G18</f>
        <v>32682.699999999993</v>
      </c>
    </row>
    <row r="19" spans="2:9" x14ac:dyDescent="0.2">
      <c r="B19" s="2"/>
      <c r="C19" s="3" t="s">
        <v>22</v>
      </c>
      <c r="D19" s="6">
        <v>39999.99</v>
      </c>
      <c r="E19" s="6">
        <v>13669.1</v>
      </c>
      <c r="F19" s="6">
        <f t="shared" ref="F19:F26" si="3">D19+E19</f>
        <v>53669.09</v>
      </c>
      <c r="G19" s="6">
        <v>47986.42</v>
      </c>
      <c r="H19" s="6">
        <v>47986.42</v>
      </c>
      <c r="I19" s="6">
        <f>F19-G19</f>
        <v>5682.6699999999983</v>
      </c>
    </row>
    <row r="20" spans="2:9" x14ac:dyDescent="0.2">
      <c r="B20" s="2"/>
      <c r="C20" s="3" t="s">
        <v>23</v>
      </c>
      <c r="D20" s="6">
        <v>0</v>
      </c>
      <c r="E20" s="6">
        <v>440</v>
      </c>
      <c r="F20" s="6">
        <f t="shared" si="3"/>
        <v>440</v>
      </c>
      <c r="G20" s="6">
        <v>440</v>
      </c>
      <c r="H20" s="6">
        <v>440</v>
      </c>
      <c r="I20" s="6">
        <f t="shared" ref="I20:I26" si="4">F20-G20</f>
        <v>0</v>
      </c>
    </row>
    <row r="21" spans="2:9" x14ac:dyDescent="0.2">
      <c r="B21" s="2"/>
      <c r="C21" s="3" t="s">
        <v>24</v>
      </c>
      <c r="D21" s="6">
        <v>112399.98</v>
      </c>
      <c r="E21" s="6">
        <v>1170</v>
      </c>
      <c r="F21" s="6">
        <f t="shared" si="3"/>
        <v>113569.98</v>
      </c>
      <c r="G21" s="6">
        <v>4774.57</v>
      </c>
      <c r="H21" s="6">
        <v>4774.57</v>
      </c>
      <c r="I21" s="6">
        <f t="shared" si="4"/>
        <v>108795.41</v>
      </c>
    </row>
    <row r="22" spans="2:9" x14ac:dyDescent="0.2">
      <c r="B22" s="2"/>
      <c r="C22" s="3" t="s">
        <v>25</v>
      </c>
      <c r="D22" s="6">
        <v>19999.990000000002</v>
      </c>
      <c r="E22" s="6">
        <v>1201.8</v>
      </c>
      <c r="F22" s="6">
        <f t="shared" si="3"/>
        <v>21201.79</v>
      </c>
      <c r="G22" s="6">
        <v>2661.53</v>
      </c>
      <c r="H22" s="6">
        <v>2661.53</v>
      </c>
      <c r="I22" s="6">
        <f t="shared" si="4"/>
        <v>18540.260000000002</v>
      </c>
    </row>
    <row r="23" spans="2:9" x14ac:dyDescent="0.2">
      <c r="B23" s="2"/>
      <c r="C23" s="3" t="s">
        <v>26</v>
      </c>
      <c r="D23" s="6">
        <v>428749.95</v>
      </c>
      <c r="E23" s="6">
        <v>38114.879999999997</v>
      </c>
      <c r="F23" s="6">
        <f t="shared" si="3"/>
        <v>466864.83</v>
      </c>
      <c r="G23" s="6">
        <v>380887.49</v>
      </c>
      <c r="H23" s="6">
        <v>380887.49</v>
      </c>
      <c r="I23" s="6">
        <f t="shared" si="4"/>
        <v>85977.340000000026</v>
      </c>
    </row>
    <row r="24" spans="2:9" x14ac:dyDescent="0.2">
      <c r="B24" s="2"/>
      <c r="C24" s="3" t="s">
        <v>27</v>
      </c>
      <c r="D24" s="6">
        <v>2500.0300000000002</v>
      </c>
      <c r="E24" s="6">
        <v>2072.0100000000002</v>
      </c>
      <c r="F24" s="6">
        <f t="shared" si="3"/>
        <v>4572.0400000000009</v>
      </c>
      <c r="G24" s="6">
        <v>3918.74</v>
      </c>
      <c r="H24" s="6">
        <v>3918.74</v>
      </c>
      <c r="I24" s="6">
        <f t="shared" si="4"/>
        <v>653.30000000000109</v>
      </c>
    </row>
    <row r="25" spans="2:9" x14ac:dyDescent="0.2">
      <c r="B25" s="2"/>
      <c r="C25" s="3" t="s">
        <v>28</v>
      </c>
      <c r="D25" s="6">
        <v>0</v>
      </c>
      <c r="E25" s="6">
        <v>0</v>
      </c>
      <c r="F25" s="6">
        <f t="shared" si="3"/>
        <v>0</v>
      </c>
      <c r="G25" s="6">
        <v>0</v>
      </c>
      <c r="H25" s="6">
        <v>0</v>
      </c>
      <c r="I25" s="6">
        <f t="shared" si="4"/>
        <v>0</v>
      </c>
    </row>
    <row r="26" spans="2:9" x14ac:dyDescent="0.2">
      <c r="B26" s="2"/>
      <c r="C26" s="3" t="s">
        <v>29</v>
      </c>
      <c r="D26" s="6">
        <v>71749.88</v>
      </c>
      <c r="E26" s="6">
        <v>17710.22</v>
      </c>
      <c r="F26" s="6">
        <f t="shared" si="3"/>
        <v>89460.1</v>
      </c>
      <c r="G26" s="6">
        <v>36693.360000000001</v>
      </c>
      <c r="H26" s="6">
        <v>36693.360000000001</v>
      </c>
      <c r="I26" s="6">
        <f t="shared" si="4"/>
        <v>52766.740000000005</v>
      </c>
    </row>
    <row r="27" spans="2:9" s="9" customFormat="1" x14ac:dyDescent="0.2">
      <c r="B27" s="12" t="s">
        <v>30</v>
      </c>
      <c r="C27" s="13"/>
      <c r="D27" s="8">
        <f>SUM(D28:D36)</f>
        <v>1179939.72</v>
      </c>
      <c r="E27" s="8">
        <f t="shared" ref="E27:F27" si="5">SUM(E28:E36)</f>
        <v>142159.01999999999</v>
      </c>
      <c r="F27" s="8">
        <f t="shared" si="5"/>
        <v>1322098.7399999998</v>
      </c>
      <c r="G27" s="8">
        <f>SUM(G28:G36)</f>
        <v>1067244.72</v>
      </c>
      <c r="H27" s="8">
        <f t="shared" ref="H27:I27" si="6">SUM(H28:H36)</f>
        <v>1067244.72</v>
      </c>
      <c r="I27" s="8">
        <f t="shared" si="6"/>
        <v>254854.02000000002</v>
      </c>
    </row>
    <row r="28" spans="2:9" x14ac:dyDescent="0.2">
      <c r="B28" s="2"/>
      <c r="C28" s="3" t="s">
        <v>31</v>
      </c>
      <c r="D28" s="6">
        <v>760249.93</v>
      </c>
      <c r="E28" s="6">
        <v>52534.96</v>
      </c>
      <c r="F28" s="6">
        <f>D28+E28</f>
        <v>812784.89</v>
      </c>
      <c r="G28" s="6">
        <v>762686.69</v>
      </c>
      <c r="H28" s="6">
        <v>762686.69</v>
      </c>
      <c r="I28" s="6">
        <f>F28-G28</f>
        <v>50098.20000000007</v>
      </c>
    </row>
    <row r="29" spans="2:9" x14ac:dyDescent="0.2">
      <c r="B29" s="2"/>
      <c r="C29" s="3" t="s">
        <v>32</v>
      </c>
      <c r="D29" s="6">
        <v>2499.9899999999998</v>
      </c>
      <c r="E29" s="6">
        <v>1740</v>
      </c>
      <c r="F29" s="6">
        <f t="shared" ref="F29:F36" si="7">D29+E29</f>
        <v>4239.99</v>
      </c>
      <c r="G29" s="6">
        <v>1740</v>
      </c>
      <c r="H29" s="6">
        <v>1740</v>
      </c>
      <c r="I29" s="6">
        <f t="shared" ref="I29:I36" si="8">F29-G29</f>
        <v>2499.9899999999998</v>
      </c>
    </row>
    <row r="30" spans="2:9" x14ac:dyDescent="0.2">
      <c r="B30" s="2"/>
      <c r="C30" s="3" t="s">
        <v>33</v>
      </c>
      <c r="D30" s="6">
        <v>62499.99</v>
      </c>
      <c r="E30" s="6">
        <v>33031</v>
      </c>
      <c r="F30" s="6">
        <f t="shared" si="7"/>
        <v>95530.989999999991</v>
      </c>
      <c r="G30" s="6">
        <v>70035</v>
      </c>
      <c r="H30" s="6">
        <v>70035</v>
      </c>
      <c r="I30" s="6">
        <f t="shared" si="8"/>
        <v>25495.989999999991</v>
      </c>
    </row>
    <row r="31" spans="2:9" x14ac:dyDescent="0.2">
      <c r="B31" s="2"/>
      <c r="C31" s="3" t="s">
        <v>34</v>
      </c>
      <c r="D31" s="6">
        <v>6249.99</v>
      </c>
      <c r="E31" s="6">
        <v>5034.3999999999996</v>
      </c>
      <c r="F31" s="6">
        <f t="shared" si="7"/>
        <v>11284.39</v>
      </c>
      <c r="G31" s="6">
        <v>7516.8</v>
      </c>
      <c r="H31" s="6">
        <v>7516.8</v>
      </c>
      <c r="I31" s="6">
        <f t="shared" si="8"/>
        <v>3767.5899999999992</v>
      </c>
    </row>
    <row r="32" spans="2:9" x14ac:dyDescent="0.2">
      <c r="B32" s="2"/>
      <c r="C32" s="3" t="s">
        <v>35</v>
      </c>
      <c r="D32" s="6">
        <v>150249.96</v>
      </c>
      <c r="E32" s="6">
        <v>41440</v>
      </c>
      <c r="F32" s="6">
        <f t="shared" si="7"/>
        <v>191689.96</v>
      </c>
      <c r="G32" s="6">
        <v>98657.33</v>
      </c>
      <c r="H32" s="6">
        <v>98657.33</v>
      </c>
      <c r="I32" s="6">
        <f t="shared" si="8"/>
        <v>93032.62999999999</v>
      </c>
    </row>
    <row r="33" spans="2:9" x14ac:dyDescent="0.2">
      <c r="B33" s="2"/>
      <c r="C33" s="3" t="s">
        <v>36</v>
      </c>
      <c r="D33" s="6">
        <v>57189.99</v>
      </c>
      <c r="E33" s="6">
        <v>0</v>
      </c>
      <c r="F33" s="6">
        <f t="shared" si="7"/>
        <v>57189.99</v>
      </c>
      <c r="G33" s="6">
        <v>41726.04</v>
      </c>
      <c r="H33" s="6">
        <v>41726.04</v>
      </c>
      <c r="I33" s="6">
        <f t="shared" si="8"/>
        <v>15463.949999999997</v>
      </c>
    </row>
    <row r="34" spans="2:9" x14ac:dyDescent="0.2">
      <c r="B34" s="2"/>
      <c r="C34" s="3" t="s">
        <v>37</v>
      </c>
      <c r="D34" s="6">
        <v>71749.89</v>
      </c>
      <c r="E34" s="6">
        <v>8854.26</v>
      </c>
      <c r="F34" s="6">
        <f t="shared" si="7"/>
        <v>80604.149999999994</v>
      </c>
      <c r="G34" s="6">
        <v>64666.86</v>
      </c>
      <c r="H34" s="6">
        <v>64666.86</v>
      </c>
      <c r="I34" s="6">
        <f t="shared" si="8"/>
        <v>15937.289999999994</v>
      </c>
    </row>
    <row r="35" spans="2:9" x14ac:dyDescent="0.2">
      <c r="B35" s="2"/>
      <c r="C35" s="3" t="s">
        <v>38</v>
      </c>
      <c r="D35" s="6">
        <v>20000</v>
      </c>
      <c r="E35" s="6">
        <v>-3947.6</v>
      </c>
      <c r="F35" s="6">
        <f t="shared" si="7"/>
        <v>16052.4</v>
      </c>
      <c r="G35" s="6">
        <v>928</v>
      </c>
      <c r="H35" s="6">
        <v>928</v>
      </c>
      <c r="I35" s="6">
        <f t="shared" si="8"/>
        <v>15124.4</v>
      </c>
    </row>
    <row r="36" spans="2:9" x14ac:dyDescent="0.2">
      <c r="B36" s="2"/>
      <c r="C36" s="3" t="s">
        <v>39</v>
      </c>
      <c r="D36" s="6">
        <v>49249.98</v>
      </c>
      <c r="E36" s="6">
        <v>3472</v>
      </c>
      <c r="F36" s="6">
        <f t="shared" si="7"/>
        <v>52721.98</v>
      </c>
      <c r="G36" s="6">
        <v>19288</v>
      </c>
      <c r="H36" s="6">
        <v>19288</v>
      </c>
      <c r="I36" s="6">
        <f t="shared" si="8"/>
        <v>33433.980000000003</v>
      </c>
    </row>
    <row r="37" spans="2:9" s="9" customFormat="1" x14ac:dyDescent="0.2">
      <c r="B37" s="12" t="s">
        <v>40</v>
      </c>
      <c r="C37" s="13"/>
      <c r="D37" s="8">
        <f>SUM(D39:D46)</f>
        <v>1766073</v>
      </c>
      <c r="E37" s="8">
        <f t="shared" ref="E37:F37" si="9">SUM(E39:E46)</f>
        <v>-13267.98</v>
      </c>
      <c r="F37" s="8">
        <f t="shared" si="9"/>
        <v>1752805.02</v>
      </c>
      <c r="G37" s="8">
        <f>SUM(G38:G46)</f>
        <v>498567.4</v>
      </c>
      <c r="H37" s="8">
        <f t="shared" ref="H37:I37" si="10">SUM(H38:H46)</f>
        <v>498567.4</v>
      </c>
      <c r="I37" s="8">
        <f t="shared" si="10"/>
        <v>1254237.6200000001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f>D38+E38</f>
        <v>0</v>
      </c>
      <c r="G38" s="6">
        <v>0</v>
      </c>
      <c r="H38" s="6">
        <v>0</v>
      </c>
      <c r="I38" s="6">
        <f>F38-G38</f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f t="shared" ref="F39:F46" si="11">D39+E39</f>
        <v>0</v>
      </c>
      <c r="G39" s="6">
        <v>0</v>
      </c>
      <c r="H39" s="6">
        <v>0</v>
      </c>
      <c r="I39" s="6">
        <f t="shared" ref="I39:I46" si="12">F39-G39</f>
        <v>0</v>
      </c>
    </row>
    <row r="40" spans="2:9" x14ac:dyDescent="0.2">
      <c r="B40" s="2"/>
      <c r="C40" s="3" t="s">
        <v>43</v>
      </c>
      <c r="D40" s="6">
        <v>420000</v>
      </c>
      <c r="E40" s="6">
        <v>401</v>
      </c>
      <c r="F40" s="6">
        <f t="shared" si="11"/>
        <v>420401</v>
      </c>
      <c r="G40" s="6">
        <v>66050.38</v>
      </c>
      <c r="H40" s="6">
        <v>66050.38</v>
      </c>
      <c r="I40" s="6">
        <f t="shared" si="12"/>
        <v>354350.62</v>
      </c>
    </row>
    <row r="41" spans="2:9" x14ac:dyDescent="0.2">
      <c r="B41" s="2"/>
      <c r="C41" s="3" t="s">
        <v>44</v>
      </c>
      <c r="D41" s="6">
        <v>1046073</v>
      </c>
      <c r="E41" s="6">
        <v>-13668.98</v>
      </c>
      <c r="F41" s="6">
        <f t="shared" si="11"/>
        <v>1032404.02</v>
      </c>
      <c r="G41" s="6">
        <v>432517.02</v>
      </c>
      <c r="H41" s="6">
        <v>432517.02</v>
      </c>
      <c r="I41" s="6">
        <f t="shared" si="12"/>
        <v>599887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f t="shared" si="11"/>
        <v>0</v>
      </c>
      <c r="G42" s="6">
        <v>0</v>
      </c>
      <c r="H42" s="6">
        <v>0</v>
      </c>
      <c r="I42" s="6">
        <f t="shared" si="12"/>
        <v>0</v>
      </c>
    </row>
    <row r="43" spans="2:9" x14ac:dyDescent="0.2">
      <c r="B43" s="2"/>
      <c r="C43" s="3" t="s">
        <v>46</v>
      </c>
      <c r="D43" s="6">
        <v>300000</v>
      </c>
      <c r="E43" s="6">
        <v>0</v>
      </c>
      <c r="F43" s="6">
        <f t="shared" si="11"/>
        <v>300000</v>
      </c>
      <c r="G43" s="6">
        <v>0</v>
      </c>
      <c r="H43" s="6">
        <v>0</v>
      </c>
      <c r="I43" s="6">
        <f t="shared" si="12"/>
        <v>300000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11"/>
        <v>0</v>
      </c>
      <c r="G44" s="6">
        <v>0</v>
      </c>
      <c r="H44" s="6">
        <v>0</v>
      </c>
      <c r="I44" s="6">
        <f t="shared" si="12"/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f t="shared" si="11"/>
        <v>0</v>
      </c>
      <c r="G45" s="6">
        <v>0</v>
      </c>
      <c r="H45" s="6">
        <v>0</v>
      </c>
      <c r="I45" s="6">
        <f t="shared" si="12"/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11"/>
        <v>0</v>
      </c>
      <c r="G46" s="6">
        <v>0</v>
      </c>
      <c r="H46" s="6">
        <v>0</v>
      </c>
      <c r="I46" s="6">
        <f t="shared" si="12"/>
        <v>0</v>
      </c>
    </row>
    <row r="47" spans="2:9" s="9" customFormat="1" x14ac:dyDescent="0.2">
      <c r="B47" s="12" t="s">
        <v>50</v>
      </c>
      <c r="C47" s="13"/>
      <c r="D47" s="8">
        <v>0</v>
      </c>
      <c r="E47" s="8">
        <f>SUM(E48:E56)</f>
        <v>40997</v>
      </c>
      <c r="F47" s="8">
        <f>D47+E47</f>
        <v>40997</v>
      </c>
      <c r="G47" s="8">
        <f>SUM(G48:G56)</f>
        <v>40997</v>
      </c>
      <c r="H47" s="8">
        <f t="shared" ref="H47:I47" si="13">SUM(H48:H56)</f>
        <v>40997</v>
      </c>
      <c r="I47" s="8">
        <f t="shared" si="13"/>
        <v>0</v>
      </c>
    </row>
    <row r="48" spans="2:9" x14ac:dyDescent="0.2">
      <c r="B48" s="2"/>
      <c r="C48" s="3" t="s">
        <v>51</v>
      </c>
      <c r="D48" s="6">
        <v>0</v>
      </c>
      <c r="E48" s="6">
        <v>23400</v>
      </c>
      <c r="F48" s="6">
        <f>D48+E48</f>
        <v>23400</v>
      </c>
      <c r="G48" s="6">
        <v>23400</v>
      </c>
      <c r="H48" s="6">
        <v>23400</v>
      </c>
      <c r="I48" s="6">
        <f>F48-G48</f>
        <v>0</v>
      </c>
    </row>
    <row r="49" spans="2:9" x14ac:dyDescent="0.2">
      <c r="B49" s="2"/>
      <c r="C49" s="3" t="s">
        <v>52</v>
      </c>
      <c r="D49" s="6">
        <v>0</v>
      </c>
      <c r="E49" s="6">
        <v>6617</v>
      </c>
      <c r="F49" s="6">
        <f t="shared" ref="F49:F56" si="14">D49+E49</f>
        <v>6617</v>
      </c>
      <c r="G49" s="6">
        <v>6617</v>
      </c>
      <c r="H49" s="6">
        <v>6617</v>
      </c>
      <c r="I49" s="6"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14"/>
        <v>0</v>
      </c>
      <c r="G50" s="6">
        <v>0</v>
      </c>
      <c r="H50" s="6">
        <v>0</v>
      </c>
      <c r="I50" s="6">
        <v>0</v>
      </c>
    </row>
    <row r="51" spans="2:9" x14ac:dyDescent="0.2">
      <c r="B51" s="2"/>
      <c r="C51" s="3" t="s">
        <v>54</v>
      </c>
      <c r="D51" s="6">
        <v>0</v>
      </c>
      <c r="E51" s="6">
        <v>0</v>
      </c>
      <c r="F51" s="6">
        <f t="shared" si="14"/>
        <v>0</v>
      </c>
      <c r="G51" s="6">
        <v>0</v>
      </c>
      <c r="H51" s="6">
        <v>0</v>
      </c>
      <c r="I51" s="6">
        <v>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14"/>
        <v>0</v>
      </c>
      <c r="G52" s="6">
        <v>0</v>
      </c>
      <c r="H52" s="6">
        <v>0</v>
      </c>
      <c r="I52" s="6">
        <v>0</v>
      </c>
    </row>
    <row r="53" spans="2:9" x14ac:dyDescent="0.2">
      <c r="B53" s="2"/>
      <c r="C53" s="3" t="s">
        <v>56</v>
      </c>
      <c r="D53" s="6">
        <v>0</v>
      </c>
      <c r="E53" s="6">
        <v>10980</v>
      </c>
      <c r="F53" s="6">
        <f t="shared" si="14"/>
        <v>10980</v>
      </c>
      <c r="G53" s="6">
        <v>10980</v>
      </c>
      <c r="H53" s="6">
        <v>10980</v>
      </c>
      <c r="I53" s="6">
        <v>0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14"/>
        <v>0</v>
      </c>
      <c r="G54" s="6">
        <v>0</v>
      </c>
      <c r="H54" s="6">
        <v>0</v>
      </c>
      <c r="I54" s="6"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f t="shared" si="14"/>
        <v>0</v>
      </c>
      <c r="G55" s="6">
        <v>0</v>
      </c>
      <c r="H55" s="6">
        <v>0</v>
      </c>
      <c r="I55" s="6"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f t="shared" si="14"/>
        <v>0</v>
      </c>
      <c r="G56" s="6">
        <v>0</v>
      </c>
      <c r="H56" s="6">
        <v>0</v>
      </c>
      <c r="I56" s="6">
        <v>0</v>
      </c>
    </row>
    <row r="57" spans="2:9" s="9" customFormat="1" x14ac:dyDescent="0.2">
      <c r="B57" s="12" t="s">
        <v>60</v>
      </c>
      <c r="C57" s="13"/>
      <c r="D57" s="8">
        <f>SUM(D58:D60)</f>
        <v>1300000</v>
      </c>
      <c r="E57" s="8">
        <f t="shared" ref="E57:F57" si="15">SUM(E58:E60)</f>
        <v>1717023.58</v>
      </c>
      <c r="F57" s="8">
        <f t="shared" si="15"/>
        <v>3017023.58</v>
      </c>
      <c r="G57" s="8">
        <f>G58+G59+G60</f>
        <v>1717023.58</v>
      </c>
      <c r="H57" s="8">
        <f t="shared" ref="H57:I57" si="16">H58+H59+H60</f>
        <v>1717023.58</v>
      </c>
      <c r="I57" s="8">
        <f t="shared" si="16"/>
        <v>1300000</v>
      </c>
    </row>
    <row r="58" spans="2:9" x14ac:dyDescent="0.2">
      <c r="B58" s="2"/>
      <c r="C58" s="3" t="s">
        <v>61</v>
      </c>
      <c r="D58" s="6">
        <v>1300000</v>
      </c>
      <c r="E58" s="6">
        <v>1717023.58</v>
      </c>
      <c r="F58" s="6">
        <f>D58+E58</f>
        <v>3017023.58</v>
      </c>
      <c r="G58" s="6">
        <v>1717023.58</v>
      </c>
      <c r="H58" s="6">
        <v>1717023.58</v>
      </c>
      <c r="I58" s="6">
        <f>F58-G58</f>
        <v>1300000</v>
      </c>
    </row>
    <row r="59" spans="2:9" x14ac:dyDescent="0.2">
      <c r="B59" s="2"/>
      <c r="C59" s="3" t="s">
        <v>62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 x14ac:dyDescent="0.2">
      <c r="B61" s="12" t="s">
        <v>64</v>
      </c>
      <c r="C61" s="1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12" t="s">
        <v>72</v>
      </c>
      <c r="C69" s="1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12" t="s">
        <v>76</v>
      </c>
      <c r="C73" s="13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14" t="s">
        <v>84</v>
      </c>
      <c r="C81" s="15"/>
      <c r="D81" s="7">
        <f>D57+D37+D27+D17+D9</f>
        <v>7506808.5199999996</v>
      </c>
      <c r="E81" s="7">
        <f t="shared" ref="E81" si="17">E57+E37+E27+E17+E9</f>
        <v>1920041.9700000002</v>
      </c>
      <c r="F81" s="7">
        <f>F57+F47+F37+F27+F17+F9</f>
        <v>9467847.4900000002</v>
      </c>
      <c r="G81" s="7">
        <f t="shared" ref="G81:I81" si="18">G57+G47+G37+G27+G17+G9</f>
        <v>6370576.4400000004</v>
      </c>
      <c r="H81" s="7">
        <f t="shared" si="18"/>
        <v>6370576.4400000004</v>
      </c>
      <c r="I81" s="7">
        <f t="shared" si="18"/>
        <v>3097271.0500000003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  <ignoredError sqref="F17 I17 F27 I27 F37 I37 F47 I47 F57" formula="1"/>
    <ignoredError sqref="D37:E37 D57:E57 G17:H17 E17 E27 G27:H27 G37:H37 G47:H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2017-06-13T16:34:09Z</cp:lastPrinted>
  <dcterms:created xsi:type="dcterms:W3CDTF">2015-10-07T18:40:37Z</dcterms:created>
  <dcterms:modified xsi:type="dcterms:W3CDTF">2018-05-02T20:11:11Z</dcterms:modified>
</cp:coreProperties>
</file>