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LATAFORMA MIRADOR COAHUILA-CONGRESO\2018\1er Trimestre 2018\1. Municipios\II. Información Presupuestaria\"/>
    </mc:Choice>
  </mc:AlternateContent>
  <bookViews>
    <workbookView xWindow="0" yWindow="0" windowWidth="21600" windowHeight="9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79" i="1" l="1"/>
  <c r="I75" i="1"/>
  <c r="I71" i="1"/>
  <c r="I67" i="1"/>
  <c r="I63" i="1"/>
  <c r="I59" i="1"/>
  <c r="I55" i="1"/>
  <c r="I51" i="1"/>
  <c r="I43" i="1"/>
  <c r="I39" i="1"/>
  <c r="I23" i="1"/>
  <c r="I19" i="1"/>
  <c r="I15" i="1"/>
  <c r="I11" i="1"/>
  <c r="H9" i="1"/>
  <c r="H57" i="1"/>
  <c r="G57" i="1"/>
  <c r="H47" i="1"/>
  <c r="G47" i="1"/>
  <c r="H37" i="1"/>
  <c r="G37" i="1"/>
  <c r="H27" i="1"/>
  <c r="G27" i="1"/>
  <c r="H17" i="1"/>
  <c r="G17" i="1"/>
  <c r="G81" i="1" s="1"/>
  <c r="G9" i="1"/>
  <c r="F80" i="1"/>
  <c r="I80" i="1" s="1"/>
  <c r="F79" i="1"/>
  <c r="F78" i="1"/>
  <c r="I78" i="1" s="1"/>
  <c r="F77" i="1"/>
  <c r="I77" i="1" s="1"/>
  <c r="F76" i="1"/>
  <c r="I76" i="1" s="1"/>
  <c r="F75" i="1"/>
  <c r="F74" i="1"/>
  <c r="I74" i="1" s="1"/>
  <c r="F73" i="1"/>
  <c r="I73" i="1" s="1"/>
  <c r="F72" i="1"/>
  <c r="I72" i="1" s="1"/>
  <c r="F71" i="1"/>
  <c r="F70" i="1"/>
  <c r="I70" i="1" s="1"/>
  <c r="F69" i="1"/>
  <c r="I69" i="1" s="1"/>
  <c r="F67" i="1"/>
  <c r="F66" i="1"/>
  <c r="I66" i="1" s="1"/>
  <c r="F65" i="1"/>
  <c r="I65" i="1" s="1"/>
  <c r="F64" i="1"/>
  <c r="I64" i="1" s="1"/>
  <c r="F63" i="1"/>
  <c r="F62" i="1"/>
  <c r="I62" i="1" s="1"/>
  <c r="F59" i="1"/>
  <c r="F56" i="1"/>
  <c r="I56" i="1" s="1"/>
  <c r="F55" i="1"/>
  <c r="F54" i="1"/>
  <c r="I54" i="1" s="1"/>
  <c r="F53" i="1"/>
  <c r="I53" i="1" s="1"/>
  <c r="F52" i="1"/>
  <c r="I52" i="1" s="1"/>
  <c r="F51" i="1"/>
  <c r="F50" i="1"/>
  <c r="I50" i="1" s="1"/>
  <c r="F49" i="1"/>
  <c r="F47" i="1" s="1"/>
  <c r="I47" i="1" s="1"/>
  <c r="F48" i="1"/>
  <c r="I48" i="1" s="1"/>
  <c r="F46" i="1"/>
  <c r="I46" i="1" s="1"/>
  <c r="F45" i="1"/>
  <c r="I45" i="1" s="1"/>
  <c r="F44" i="1"/>
  <c r="I44" i="1" s="1"/>
  <c r="F43" i="1"/>
  <c r="F42" i="1"/>
  <c r="I42" i="1" s="1"/>
  <c r="F41" i="1"/>
  <c r="I41" i="1" s="1"/>
  <c r="F40" i="1"/>
  <c r="I40" i="1" s="1"/>
  <c r="F39" i="1"/>
  <c r="F38" i="1"/>
  <c r="F37" i="1" s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3" i="1"/>
  <c r="F22" i="1"/>
  <c r="I22" i="1" s="1"/>
  <c r="F21" i="1"/>
  <c r="I21" i="1" s="1"/>
  <c r="F20" i="1"/>
  <c r="I20" i="1" s="1"/>
  <c r="F19" i="1"/>
  <c r="F18" i="1"/>
  <c r="I18" i="1" s="1"/>
  <c r="F16" i="1"/>
  <c r="I16" i="1" s="1"/>
  <c r="F15" i="1"/>
  <c r="F14" i="1"/>
  <c r="I14" i="1" s="1"/>
  <c r="F13" i="1"/>
  <c r="I13" i="1" s="1"/>
  <c r="F12" i="1"/>
  <c r="I12" i="1" s="1"/>
  <c r="F11" i="1"/>
  <c r="F10" i="1"/>
  <c r="I10" i="1" s="1"/>
  <c r="E68" i="1"/>
  <c r="E61" i="1" s="1"/>
  <c r="E60" i="1"/>
  <c r="F60" i="1" s="1"/>
  <c r="I60" i="1" s="1"/>
  <c r="E58" i="1"/>
  <c r="E57" i="1" s="1"/>
  <c r="E47" i="1"/>
  <c r="E40" i="1"/>
  <c r="E37" i="1" s="1"/>
  <c r="E35" i="1"/>
  <c r="E30" i="1"/>
  <c r="F30" i="1" s="1"/>
  <c r="I30" i="1" s="1"/>
  <c r="E17" i="1"/>
  <c r="E9" i="1"/>
  <c r="E14" i="1"/>
  <c r="D61" i="1"/>
  <c r="F61" i="1" s="1"/>
  <c r="I61" i="1" s="1"/>
  <c r="D57" i="1"/>
  <c r="D37" i="1"/>
  <c r="D27" i="1"/>
  <c r="D17" i="1"/>
  <c r="F17" i="1" s="1"/>
  <c r="I17" i="1" s="1"/>
  <c r="D9" i="1"/>
  <c r="F9" i="1" s="1"/>
  <c r="E81" i="1" l="1"/>
  <c r="I9" i="1"/>
  <c r="E27" i="1"/>
  <c r="F68" i="1"/>
  <c r="I68" i="1" s="1"/>
  <c r="F27" i="1"/>
  <c r="I27" i="1" s="1"/>
  <c r="I49" i="1"/>
  <c r="D81" i="1"/>
  <c r="F58" i="1"/>
  <c r="I38" i="1"/>
  <c r="H81" i="1"/>
  <c r="I81" i="1" l="1"/>
  <c r="F81" i="1"/>
  <c r="I58" i="1"/>
  <c r="F57" i="1"/>
  <c r="I57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<sst xmlns="http://schemas.openxmlformats.org/spreadsheetml/2006/main" count="92" uniqueCount="92">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</sst>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164" fontId="1" fillId="0" borderId="18" xfId="1" applyNumberFormat="1" applyFont="1" applyFill="1" applyBorder="1" applyAlignment="1">
      <alignment horizontal="right" vertical="center"/>
    </xf>
    <xf numFmtId="164" fontId="1" fillId="0" borderId="15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H51" sqref="H5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0" t="s">
        <v>91</v>
      </c>
      <c r="C2" s="21"/>
      <c r="D2" s="21"/>
      <c r="E2" s="21"/>
      <c r="F2" s="21"/>
      <c r="G2" s="21"/>
      <c r="H2" s="21"/>
      <c r="I2" s="22"/>
      <c r="K2" s="10" t="s">
        <v>90</v>
      </c>
    </row>
    <row r="3" spans="2:11" x14ac:dyDescent="0.2">
      <c r="B3" s="23" t="s">
        <v>0</v>
      </c>
      <c r="C3" s="24"/>
      <c r="D3" s="24"/>
      <c r="E3" s="24"/>
      <c r="F3" s="24"/>
      <c r="G3" s="24"/>
      <c r="H3" s="24"/>
      <c r="I3" s="25"/>
    </row>
    <row r="4" spans="2:11" x14ac:dyDescent="0.2">
      <c r="B4" s="23" t="s">
        <v>1</v>
      </c>
      <c r="C4" s="24"/>
      <c r="D4" s="24"/>
      <c r="E4" s="24"/>
      <c r="F4" s="24"/>
      <c r="G4" s="24"/>
      <c r="H4" s="24"/>
      <c r="I4" s="25"/>
    </row>
    <row r="5" spans="2:11" ht="12.75" thickBot="1" x14ac:dyDescent="0.25">
      <c r="B5" s="26" t="s">
        <v>89</v>
      </c>
      <c r="C5" s="27"/>
      <c r="D5" s="27"/>
      <c r="E5" s="27"/>
      <c r="F5" s="27"/>
      <c r="G5" s="27"/>
      <c r="H5" s="27"/>
      <c r="I5" s="28"/>
    </row>
    <row r="6" spans="2:11" ht="12.75" thickBot="1" x14ac:dyDescent="0.25">
      <c r="B6" s="29" t="s">
        <v>2</v>
      </c>
      <c r="C6" s="30"/>
      <c r="D6" s="35" t="s">
        <v>3</v>
      </c>
      <c r="E6" s="36"/>
      <c r="F6" s="36"/>
      <c r="G6" s="36"/>
      <c r="H6" s="37"/>
      <c r="I6" s="38" t="s">
        <v>4</v>
      </c>
    </row>
    <row r="7" spans="2:11" ht="24.75" thickBot="1" x14ac:dyDescent="0.25">
      <c r="B7" s="31"/>
      <c r="C7" s="32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9"/>
    </row>
    <row r="8" spans="2:11" ht="12.75" thickBot="1" x14ac:dyDescent="0.25">
      <c r="B8" s="33"/>
      <c r="C8" s="34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8" t="s">
        <v>12</v>
      </c>
      <c r="C9" s="19"/>
      <c r="D9" s="8">
        <f>SUM(D10:D16)</f>
        <v>923012988</v>
      </c>
      <c r="E9" s="8">
        <f>SUM(E10:E16)</f>
        <v>7632402.6200000001</v>
      </c>
      <c r="F9" s="8">
        <f>+D9+E9</f>
        <v>930645390.62</v>
      </c>
      <c r="G9" s="8">
        <f>SUM(G10:G16)</f>
        <v>221291834.89000002</v>
      </c>
      <c r="H9" s="8">
        <f>SUM(H10:H16)</f>
        <v>218164768.09</v>
      </c>
      <c r="I9" s="8">
        <f>+F9-G9</f>
        <v>709353555.73000002</v>
      </c>
    </row>
    <row r="10" spans="2:11" x14ac:dyDescent="0.2">
      <c r="B10" s="2"/>
      <c r="C10" s="3" t="s">
        <v>13</v>
      </c>
      <c r="D10" s="12">
        <v>642623339</v>
      </c>
      <c r="E10" s="13">
        <v>1915168.05</v>
      </c>
      <c r="F10" s="6">
        <f>+D10+E10</f>
        <v>644538507.04999995</v>
      </c>
      <c r="G10" s="6">
        <v>157293362.09999999</v>
      </c>
      <c r="H10" s="6">
        <v>157293362.09999999</v>
      </c>
      <c r="I10" s="6">
        <f t="shared" ref="I10:I73" si="0">+F10-G10</f>
        <v>487245144.94999993</v>
      </c>
    </row>
    <row r="11" spans="2:11" x14ac:dyDescent="0.2">
      <c r="B11" s="2"/>
      <c r="C11" s="3" t="s">
        <v>14</v>
      </c>
      <c r="D11" s="12">
        <v>31260109</v>
      </c>
      <c r="E11" s="13">
        <v>-1800132.88</v>
      </c>
      <c r="F11" s="6">
        <f t="shared" ref="F11:F74" si="1">+D11+E11</f>
        <v>29459976.120000001</v>
      </c>
      <c r="G11" s="6">
        <v>5658954.9400000004</v>
      </c>
      <c r="H11" s="6">
        <v>5658954.9400000004</v>
      </c>
      <c r="I11" s="6">
        <f t="shared" si="0"/>
        <v>23801021.18</v>
      </c>
    </row>
    <row r="12" spans="2:11" x14ac:dyDescent="0.2">
      <c r="B12" s="2"/>
      <c r="C12" s="3" t="s">
        <v>15</v>
      </c>
      <c r="D12" s="12">
        <v>135668029</v>
      </c>
      <c r="E12" s="13">
        <v>2799580.11</v>
      </c>
      <c r="F12" s="6">
        <f t="shared" si="1"/>
        <v>138467609.11000001</v>
      </c>
      <c r="G12" s="6">
        <v>25582663.329999998</v>
      </c>
      <c r="H12" s="6">
        <v>25582663.329999998</v>
      </c>
      <c r="I12" s="6">
        <f t="shared" si="0"/>
        <v>112884945.78000002</v>
      </c>
    </row>
    <row r="13" spans="2:11" x14ac:dyDescent="0.2">
      <c r="B13" s="2"/>
      <c r="C13" s="3" t="s">
        <v>16</v>
      </c>
      <c r="D13" s="12">
        <v>65139744</v>
      </c>
      <c r="E13" s="13">
        <v>340208.05</v>
      </c>
      <c r="F13" s="6">
        <f t="shared" si="1"/>
        <v>65479952.049999997</v>
      </c>
      <c r="G13" s="6">
        <v>15852580.84</v>
      </c>
      <c r="H13" s="6">
        <v>12725514.039999999</v>
      </c>
      <c r="I13" s="6">
        <f t="shared" si="0"/>
        <v>49627371.209999993</v>
      </c>
    </row>
    <row r="14" spans="2:11" x14ac:dyDescent="0.2">
      <c r="B14" s="2"/>
      <c r="C14" s="3" t="s">
        <v>17</v>
      </c>
      <c r="D14" s="12">
        <v>15270019</v>
      </c>
      <c r="E14" s="13">
        <f>4660173.29+143317.14</f>
        <v>4803490.43</v>
      </c>
      <c r="F14" s="6">
        <f t="shared" si="1"/>
        <v>20073509.43</v>
      </c>
      <c r="G14" s="6">
        <v>8992092.6199999992</v>
      </c>
      <c r="H14" s="6">
        <v>8992092.6199999992</v>
      </c>
      <c r="I14" s="6">
        <f t="shared" si="0"/>
        <v>11081416.810000001</v>
      </c>
    </row>
    <row r="15" spans="2:11" x14ac:dyDescent="0.2">
      <c r="B15" s="2"/>
      <c r="C15" s="3" t="s">
        <v>18</v>
      </c>
      <c r="D15" s="12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0"/>
        <v>0</v>
      </c>
    </row>
    <row r="16" spans="2:11" x14ac:dyDescent="0.2">
      <c r="B16" s="2"/>
      <c r="C16" s="3" t="s">
        <v>19</v>
      </c>
      <c r="D16" s="12">
        <v>33051748</v>
      </c>
      <c r="E16" s="13">
        <v>-425911.14</v>
      </c>
      <c r="F16" s="6">
        <f t="shared" si="1"/>
        <v>32625836.859999999</v>
      </c>
      <c r="G16" s="6">
        <v>7912181.0599999996</v>
      </c>
      <c r="H16" s="6">
        <v>7912181.0599999996</v>
      </c>
      <c r="I16" s="6">
        <f t="shared" si="0"/>
        <v>24713655.800000001</v>
      </c>
    </row>
    <row r="17" spans="2:9" s="9" customFormat="1" x14ac:dyDescent="0.2">
      <c r="B17" s="14" t="s">
        <v>20</v>
      </c>
      <c r="C17" s="15"/>
      <c r="D17" s="8">
        <f>SUM(D18:D26)</f>
        <v>137626134</v>
      </c>
      <c r="E17" s="8">
        <f>SUM(E18:E26)</f>
        <v>24935271.969999999</v>
      </c>
      <c r="F17" s="8">
        <f t="shared" si="1"/>
        <v>162561405.97</v>
      </c>
      <c r="G17" s="8">
        <f t="shared" ref="G17:H17" si="2">SUM(G18:G26)</f>
        <v>23532342.18</v>
      </c>
      <c r="H17" s="8">
        <f t="shared" si="2"/>
        <v>23016736.25</v>
      </c>
      <c r="I17" s="8">
        <f t="shared" si="0"/>
        <v>139029063.78999999</v>
      </c>
    </row>
    <row r="18" spans="2:9" x14ac:dyDescent="0.2">
      <c r="B18" s="2"/>
      <c r="C18" s="3" t="s">
        <v>21</v>
      </c>
      <c r="D18" s="12">
        <v>3566067</v>
      </c>
      <c r="E18" s="13">
        <v>1508499.4</v>
      </c>
      <c r="F18" s="6">
        <f t="shared" si="1"/>
        <v>5074566.4000000004</v>
      </c>
      <c r="G18" s="6">
        <v>135168.07</v>
      </c>
      <c r="H18" s="6">
        <v>60354.340000000004</v>
      </c>
      <c r="I18" s="6">
        <f t="shared" si="0"/>
        <v>4939398.33</v>
      </c>
    </row>
    <row r="19" spans="2:9" x14ac:dyDescent="0.2">
      <c r="B19" s="2"/>
      <c r="C19" s="3" t="s">
        <v>22</v>
      </c>
      <c r="D19" s="12">
        <v>103561</v>
      </c>
      <c r="E19" s="13">
        <v>732695.89</v>
      </c>
      <c r="F19" s="6">
        <f t="shared" si="1"/>
        <v>836256.89</v>
      </c>
      <c r="G19" s="6">
        <v>98797.75</v>
      </c>
      <c r="H19" s="6">
        <v>90456.76999999999</v>
      </c>
      <c r="I19" s="6">
        <f t="shared" si="0"/>
        <v>737459.14</v>
      </c>
    </row>
    <row r="20" spans="2:9" x14ac:dyDescent="0.2">
      <c r="B20" s="2"/>
      <c r="C20" s="3" t="s">
        <v>23</v>
      </c>
      <c r="D20" s="12">
        <v>0</v>
      </c>
      <c r="E20" s="6">
        <v>0</v>
      </c>
      <c r="F20" s="6">
        <f t="shared" si="1"/>
        <v>0</v>
      </c>
      <c r="G20" s="6">
        <v>0</v>
      </c>
      <c r="H20" s="6">
        <v>0</v>
      </c>
      <c r="I20" s="6">
        <f t="shared" si="0"/>
        <v>0</v>
      </c>
    </row>
    <row r="21" spans="2:9" x14ac:dyDescent="0.2">
      <c r="B21" s="2"/>
      <c r="C21" s="3" t="s">
        <v>24</v>
      </c>
      <c r="D21" s="12">
        <v>441065</v>
      </c>
      <c r="E21" s="13">
        <v>3054355.08</v>
      </c>
      <c r="F21" s="6">
        <f t="shared" si="1"/>
        <v>3495420.08</v>
      </c>
      <c r="G21" s="6">
        <v>582201.4</v>
      </c>
      <c r="H21" s="6">
        <v>325217.73</v>
      </c>
      <c r="I21" s="6">
        <f t="shared" si="0"/>
        <v>2913218.68</v>
      </c>
    </row>
    <row r="22" spans="2:9" x14ac:dyDescent="0.2">
      <c r="B22" s="2"/>
      <c r="C22" s="3" t="s">
        <v>25</v>
      </c>
      <c r="D22" s="12">
        <v>47300010</v>
      </c>
      <c r="E22" s="13">
        <v>2502381.15</v>
      </c>
      <c r="F22" s="6">
        <f t="shared" si="1"/>
        <v>49802391.149999999</v>
      </c>
      <c r="G22" s="6">
        <v>18464.71</v>
      </c>
      <c r="H22" s="6">
        <v>18464.71</v>
      </c>
      <c r="I22" s="6">
        <f t="shared" si="0"/>
        <v>49783926.439999998</v>
      </c>
    </row>
    <row r="23" spans="2:9" x14ac:dyDescent="0.2">
      <c r="B23" s="2"/>
      <c r="C23" s="3" t="s">
        <v>26</v>
      </c>
      <c r="D23" s="12">
        <v>79400353</v>
      </c>
      <c r="E23" s="13">
        <v>2561073.34</v>
      </c>
      <c r="F23" s="6">
        <f t="shared" si="1"/>
        <v>81961426.340000004</v>
      </c>
      <c r="G23" s="6">
        <v>22312845.640000001</v>
      </c>
      <c r="H23" s="6">
        <v>22224825.039999999</v>
      </c>
      <c r="I23" s="6">
        <f t="shared" si="0"/>
        <v>59648580.700000003</v>
      </c>
    </row>
    <row r="24" spans="2:9" x14ac:dyDescent="0.2">
      <c r="B24" s="2"/>
      <c r="C24" s="3" t="s">
        <v>27</v>
      </c>
      <c r="D24" s="12">
        <v>0</v>
      </c>
      <c r="E24" s="13">
        <v>10573661.92</v>
      </c>
      <c r="F24" s="6">
        <f t="shared" si="1"/>
        <v>10573661.92</v>
      </c>
      <c r="G24" s="6">
        <v>0</v>
      </c>
      <c r="H24" s="6">
        <v>0</v>
      </c>
      <c r="I24" s="6">
        <f t="shared" si="0"/>
        <v>10573661.92</v>
      </c>
    </row>
    <row r="25" spans="2:9" x14ac:dyDescent="0.2">
      <c r="B25" s="2"/>
      <c r="C25" s="3" t="s">
        <v>28</v>
      </c>
      <c r="D25" s="12">
        <v>0</v>
      </c>
      <c r="E25" s="13">
        <v>2169214.02</v>
      </c>
      <c r="F25" s="6">
        <f t="shared" si="1"/>
        <v>2169214.02</v>
      </c>
      <c r="G25" s="6">
        <v>0</v>
      </c>
      <c r="H25" s="6">
        <v>0</v>
      </c>
      <c r="I25" s="6">
        <f t="shared" si="0"/>
        <v>2169214.02</v>
      </c>
    </row>
    <row r="26" spans="2:9" x14ac:dyDescent="0.2">
      <c r="B26" s="2"/>
      <c r="C26" s="3" t="s">
        <v>29</v>
      </c>
      <c r="D26" s="12">
        <v>6815078</v>
      </c>
      <c r="E26" s="13">
        <v>1833391.17</v>
      </c>
      <c r="F26" s="6">
        <f t="shared" si="1"/>
        <v>8648469.1699999999</v>
      </c>
      <c r="G26" s="6">
        <v>384864.61</v>
      </c>
      <c r="H26" s="6">
        <v>297417.65999999997</v>
      </c>
      <c r="I26" s="6">
        <f t="shared" si="0"/>
        <v>8263604.5599999996</v>
      </c>
    </row>
    <row r="27" spans="2:9" s="9" customFormat="1" x14ac:dyDescent="0.2">
      <c r="B27" s="14" t="s">
        <v>30</v>
      </c>
      <c r="C27" s="15"/>
      <c r="D27" s="8">
        <f>SUM(D28:D36)</f>
        <v>364655738</v>
      </c>
      <c r="E27" s="8">
        <f>SUM(E28:E36)</f>
        <v>45251207.649999999</v>
      </c>
      <c r="F27" s="8">
        <f t="shared" ref="F27:H27" si="3">SUM(F28:F36)</f>
        <v>409906945.64999998</v>
      </c>
      <c r="G27" s="8">
        <f t="shared" si="3"/>
        <v>69297257.560000002</v>
      </c>
      <c r="H27" s="8">
        <f t="shared" si="3"/>
        <v>62124545.949999996</v>
      </c>
      <c r="I27" s="8">
        <f t="shared" si="0"/>
        <v>340609688.08999997</v>
      </c>
    </row>
    <row r="28" spans="2:9" x14ac:dyDescent="0.2">
      <c r="B28" s="2"/>
      <c r="C28" s="3" t="s">
        <v>31</v>
      </c>
      <c r="D28" s="12">
        <v>152205929</v>
      </c>
      <c r="E28" s="13">
        <v>-1413652.44</v>
      </c>
      <c r="F28" s="6">
        <f t="shared" si="1"/>
        <v>150792276.56</v>
      </c>
      <c r="G28" s="6">
        <v>23581828.43</v>
      </c>
      <c r="H28" s="6">
        <v>23578226.73</v>
      </c>
      <c r="I28" s="6">
        <f t="shared" si="0"/>
        <v>127210448.13</v>
      </c>
    </row>
    <row r="29" spans="2:9" x14ac:dyDescent="0.2">
      <c r="B29" s="2"/>
      <c r="C29" s="3" t="s">
        <v>32</v>
      </c>
      <c r="D29" s="12">
        <v>4473918</v>
      </c>
      <c r="E29" s="13">
        <v>2974965.66</v>
      </c>
      <c r="F29" s="6">
        <f t="shared" si="1"/>
        <v>7448883.6600000001</v>
      </c>
      <c r="G29" s="6">
        <v>688386.21</v>
      </c>
      <c r="H29" s="6">
        <v>532105.91</v>
      </c>
      <c r="I29" s="6">
        <f t="shared" si="0"/>
        <v>6760497.4500000002</v>
      </c>
    </row>
    <row r="30" spans="2:9" x14ac:dyDescent="0.2">
      <c r="B30" s="2"/>
      <c r="C30" s="3" t="s">
        <v>33</v>
      </c>
      <c r="D30" s="12">
        <v>7789067</v>
      </c>
      <c r="E30" s="13">
        <f>7797922.14+6281815.33</f>
        <v>14079737.469999999</v>
      </c>
      <c r="F30" s="6">
        <f t="shared" si="1"/>
        <v>21868804.469999999</v>
      </c>
      <c r="G30" s="6">
        <v>5604059.9199999999</v>
      </c>
      <c r="H30" s="6">
        <v>4338277.16</v>
      </c>
      <c r="I30" s="6">
        <f t="shared" si="0"/>
        <v>16264744.549999999</v>
      </c>
    </row>
    <row r="31" spans="2:9" x14ac:dyDescent="0.2">
      <c r="B31" s="2"/>
      <c r="C31" s="3" t="s">
        <v>34</v>
      </c>
      <c r="D31" s="12">
        <v>15681628</v>
      </c>
      <c r="E31" s="13">
        <v>4285615.72</v>
      </c>
      <c r="F31" s="6">
        <f t="shared" si="1"/>
        <v>19967243.719999999</v>
      </c>
      <c r="G31" s="6">
        <v>8096708.9000000004</v>
      </c>
      <c r="H31" s="6">
        <v>8094337.0700000003</v>
      </c>
      <c r="I31" s="6">
        <f t="shared" si="0"/>
        <v>11870534.819999998</v>
      </c>
    </row>
    <row r="32" spans="2:9" x14ac:dyDescent="0.2">
      <c r="B32" s="2"/>
      <c r="C32" s="3" t="s">
        <v>35</v>
      </c>
      <c r="D32" s="12">
        <v>33631672</v>
      </c>
      <c r="E32" s="13">
        <v>-963790.75</v>
      </c>
      <c r="F32" s="6">
        <f t="shared" si="1"/>
        <v>32667881.25</v>
      </c>
      <c r="G32" s="6">
        <v>3557219.53</v>
      </c>
      <c r="H32" s="6">
        <v>3018844.26</v>
      </c>
      <c r="I32" s="6">
        <f t="shared" si="0"/>
        <v>29110661.719999999</v>
      </c>
    </row>
    <row r="33" spans="2:9" x14ac:dyDescent="0.2">
      <c r="B33" s="2"/>
      <c r="C33" s="3" t="s">
        <v>36</v>
      </c>
      <c r="D33" s="12">
        <v>60356779</v>
      </c>
      <c r="E33" s="13">
        <v>2110754.66</v>
      </c>
      <c r="F33" s="6">
        <f t="shared" si="1"/>
        <v>62467533.659999996</v>
      </c>
      <c r="G33" s="6">
        <v>10997887.23</v>
      </c>
      <c r="H33" s="6">
        <v>10997887.23</v>
      </c>
      <c r="I33" s="6">
        <f t="shared" si="0"/>
        <v>51469646.429999992</v>
      </c>
    </row>
    <row r="34" spans="2:9" x14ac:dyDescent="0.2">
      <c r="B34" s="2"/>
      <c r="C34" s="3" t="s">
        <v>37</v>
      </c>
      <c r="D34" s="12">
        <v>0</v>
      </c>
      <c r="E34" s="13">
        <v>218442.5</v>
      </c>
      <c r="F34" s="6">
        <f t="shared" si="1"/>
        <v>218442.5</v>
      </c>
      <c r="G34" s="6">
        <v>213294.03</v>
      </c>
      <c r="H34" s="6">
        <v>213294.03</v>
      </c>
      <c r="I34" s="6">
        <f t="shared" si="0"/>
        <v>5148.4700000000012</v>
      </c>
    </row>
    <row r="35" spans="2:9" x14ac:dyDescent="0.2">
      <c r="B35" s="2"/>
      <c r="C35" s="3" t="s">
        <v>38</v>
      </c>
      <c r="D35" s="12">
        <v>409500</v>
      </c>
      <c r="E35" s="13">
        <f>7941115.4+6281815.33+5060306.02</f>
        <v>19283236.75</v>
      </c>
      <c r="F35" s="6">
        <f t="shared" si="1"/>
        <v>19692736.75</v>
      </c>
      <c r="G35" s="6">
        <v>5158765.75</v>
      </c>
      <c r="H35" s="6">
        <v>5054903.26</v>
      </c>
      <c r="I35" s="6">
        <f t="shared" si="0"/>
        <v>14533971</v>
      </c>
    </row>
    <row r="36" spans="2:9" x14ac:dyDescent="0.2">
      <c r="B36" s="2"/>
      <c r="C36" s="3" t="s">
        <v>39</v>
      </c>
      <c r="D36" s="12">
        <v>90107245</v>
      </c>
      <c r="E36" s="13">
        <v>4675898.08</v>
      </c>
      <c r="F36" s="6">
        <f t="shared" si="1"/>
        <v>94783143.079999998</v>
      </c>
      <c r="G36" s="6">
        <v>11399107.560000001</v>
      </c>
      <c r="H36" s="6">
        <v>6296670.2999999998</v>
      </c>
      <c r="I36" s="6">
        <f t="shared" si="0"/>
        <v>83384035.519999996</v>
      </c>
    </row>
    <row r="37" spans="2:9" s="9" customFormat="1" x14ac:dyDescent="0.2">
      <c r="B37" s="14" t="s">
        <v>40</v>
      </c>
      <c r="C37" s="15"/>
      <c r="D37" s="8">
        <f>SUM(D38:D46)</f>
        <v>249520186</v>
      </c>
      <c r="E37" s="8">
        <f>SUM(E38:E46)</f>
        <v>43972857.350000001</v>
      </c>
      <c r="F37" s="8">
        <f t="shared" ref="F37:H37" si="4">SUM(F38:F46)</f>
        <v>293493043.35000002</v>
      </c>
      <c r="G37" s="8">
        <f t="shared" si="4"/>
        <v>100835882.25999999</v>
      </c>
      <c r="H37" s="8">
        <f t="shared" si="4"/>
        <v>99562192.729999989</v>
      </c>
      <c r="I37" s="8">
        <f t="shared" si="0"/>
        <v>192657161.09000003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si="1"/>
        <v>0</v>
      </c>
      <c r="G38" s="6">
        <v>0</v>
      </c>
      <c r="H38" s="6">
        <v>0</v>
      </c>
      <c r="I38" s="6">
        <f t="shared" si="0"/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1"/>
        <v>0</v>
      </c>
      <c r="G39" s="6">
        <v>0</v>
      </c>
      <c r="H39" s="6">
        <v>0</v>
      </c>
      <c r="I39" s="6">
        <f t="shared" si="0"/>
        <v>0</v>
      </c>
    </row>
    <row r="40" spans="2:9" x14ac:dyDescent="0.2">
      <c r="B40" s="2"/>
      <c r="C40" s="3" t="s">
        <v>43</v>
      </c>
      <c r="D40" s="12">
        <v>246524386</v>
      </c>
      <c r="E40" s="13">
        <f>11552149.2+4097333.62</f>
        <v>15649482.82</v>
      </c>
      <c r="F40" s="6">
        <f t="shared" si="1"/>
        <v>262173868.81999999</v>
      </c>
      <c r="G40" s="6">
        <v>92717145.879999995</v>
      </c>
      <c r="H40" s="6">
        <v>92685656.349999994</v>
      </c>
      <c r="I40" s="6">
        <f t="shared" si="0"/>
        <v>169456722.94</v>
      </c>
    </row>
    <row r="41" spans="2:9" x14ac:dyDescent="0.2">
      <c r="B41" s="2"/>
      <c r="C41" s="3" t="s">
        <v>44</v>
      </c>
      <c r="D41" s="12">
        <v>2995800</v>
      </c>
      <c r="E41" s="13">
        <v>28323374.530000001</v>
      </c>
      <c r="F41" s="6">
        <f t="shared" si="1"/>
        <v>31319174.530000001</v>
      </c>
      <c r="G41" s="6">
        <v>8118736.3799999999</v>
      </c>
      <c r="H41" s="6">
        <v>6876536.3799999999</v>
      </c>
      <c r="I41" s="6">
        <f t="shared" si="0"/>
        <v>23200438.150000002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"/>
        <v>0</v>
      </c>
      <c r="G42" s="6">
        <v>0</v>
      </c>
      <c r="H42" s="6">
        <v>0</v>
      </c>
      <c r="I42" s="6">
        <f t="shared" si="0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"/>
        <v>0</v>
      </c>
      <c r="G43" s="6">
        <v>0</v>
      </c>
      <c r="H43" s="6">
        <v>0</v>
      </c>
      <c r="I43" s="6">
        <f t="shared" si="0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"/>
        <v>0</v>
      </c>
      <c r="G44" s="6">
        <v>0</v>
      </c>
      <c r="H44" s="6">
        <v>0</v>
      </c>
      <c r="I44" s="6">
        <f t="shared" si="0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"/>
        <v>0</v>
      </c>
      <c r="G45" s="6">
        <v>0</v>
      </c>
      <c r="H45" s="6">
        <v>0</v>
      </c>
      <c r="I45" s="6">
        <f t="shared" si="0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"/>
        <v>0</v>
      </c>
      <c r="G46" s="6">
        <v>0</v>
      </c>
      <c r="H46" s="6">
        <v>0</v>
      </c>
      <c r="I46" s="6">
        <f t="shared" si="0"/>
        <v>0</v>
      </c>
    </row>
    <row r="47" spans="2:9" s="9" customFormat="1" x14ac:dyDescent="0.2">
      <c r="B47" s="14" t="s">
        <v>50</v>
      </c>
      <c r="C47" s="15"/>
      <c r="D47" s="8">
        <v>0</v>
      </c>
      <c r="E47" s="8">
        <f>+SUM(E48:E56)</f>
        <v>25957739.82</v>
      </c>
      <c r="F47" s="8">
        <f t="shared" ref="F47:H47" si="5">+SUM(F48:F56)</f>
        <v>25957739.82</v>
      </c>
      <c r="G47" s="8">
        <f t="shared" si="5"/>
        <v>2279789.44</v>
      </c>
      <c r="H47" s="8">
        <f t="shared" si="5"/>
        <v>2149289.44</v>
      </c>
      <c r="I47" s="8">
        <f t="shared" si="0"/>
        <v>23677950.379999999</v>
      </c>
    </row>
    <row r="48" spans="2:9" x14ac:dyDescent="0.2">
      <c r="B48" s="2"/>
      <c r="C48" s="3" t="s">
        <v>51</v>
      </c>
      <c r="D48" s="6">
        <v>0</v>
      </c>
      <c r="E48" s="13">
        <v>3128519.63</v>
      </c>
      <c r="F48" s="6">
        <f t="shared" si="1"/>
        <v>3128519.63</v>
      </c>
      <c r="G48" s="6">
        <v>367295.44</v>
      </c>
      <c r="H48" s="6">
        <v>236795.44</v>
      </c>
      <c r="I48" s="6">
        <f t="shared" si="0"/>
        <v>2761224.19</v>
      </c>
    </row>
    <row r="49" spans="2:9" x14ac:dyDescent="0.2">
      <c r="B49" s="2"/>
      <c r="C49" s="3" t="s">
        <v>52</v>
      </c>
      <c r="D49" s="6">
        <v>0</v>
      </c>
      <c r="E49" s="13">
        <v>379639.56</v>
      </c>
      <c r="F49" s="6">
        <f t="shared" si="1"/>
        <v>379639.56</v>
      </c>
      <c r="G49" s="6">
        <v>0</v>
      </c>
      <c r="H49" s="6">
        <v>0</v>
      </c>
      <c r="I49" s="6">
        <f t="shared" si="0"/>
        <v>379639.56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"/>
        <v>0</v>
      </c>
      <c r="G50" s="6">
        <v>0</v>
      </c>
      <c r="H50" s="6">
        <v>0</v>
      </c>
      <c r="I50" s="6">
        <f t="shared" si="0"/>
        <v>0</v>
      </c>
    </row>
    <row r="51" spans="2:9" x14ac:dyDescent="0.2">
      <c r="B51" s="2"/>
      <c r="C51" s="3" t="s">
        <v>54</v>
      </c>
      <c r="D51" s="6">
        <v>0</v>
      </c>
      <c r="E51" s="6">
        <v>19028303</v>
      </c>
      <c r="F51" s="6">
        <f t="shared" si="1"/>
        <v>19028303</v>
      </c>
      <c r="G51" s="6">
        <v>1912494</v>
      </c>
      <c r="H51" s="6">
        <v>1912494</v>
      </c>
      <c r="I51" s="6">
        <f t="shared" si="0"/>
        <v>17115809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"/>
        <v>0</v>
      </c>
      <c r="G52" s="6">
        <v>0</v>
      </c>
      <c r="H52" s="6">
        <v>0</v>
      </c>
      <c r="I52" s="6">
        <f t="shared" si="0"/>
        <v>0</v>
      </c>
    </row>
    <row r="53" spans="2:9" x14ac:dyDescent="0.2">
      <c r="B53" s="2"/>
      <c r="C53" s="3" t="s">
        <v>56</v>
      </c>
      <c r="D53" s="6">
        <v>0</v>
      </c>
      <c r="E53" s="6">
        <v>3270089.63</v>
      </c>
      <c r="F53" s="6">
        <f t="shared" si="1"/>
        <v>3270089.63</v>
      </c>
      <c r="G53" s="6">
        <v>0</v>
      </c>
      <c r="H53" s="6">
        <v>0</v>
      </c>
      <c r="I53" s="6">
        <f t="shared" si="0"/>
        <v>3270089.63</v>
      </c>
    </row>
    <row r="54" spans="2:9" x14ac:dyDescent="0.2">
      <c r="B54" s="2"/>
      <c r="C54" s="3" t="s">
        <v>57</v>
      </c>
      <c r="D54" s="6">
        <v>0</v>
      </c>
      <c r="E54" s="6">
        <v>21570</v>
      </c>
      <c r="F54" s="6">
        <f t="shared" si="1"/>
        <v>21570</v>
      </c>
      <c r="G54" s="6">
        <v>0</v>
      </c>
      <c r="H54" s="6">
        <v>0</v>
      </c>
      <c r="I54" s="6">
        <f t="shared" si="0"/>
        <v>21570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1"/>
        <v>0</v>
      </c>
      <c r="G55" s="6">
        <v>0</v>
      </c>
      <c r="H55" s="6">
        <v>0</v>
      </c>
      <c r="I55" s="6">
        <f t="shared" si="0"/>
        <v>0</v>
      </c>
    </row>
    <row r="56" spans="2:9" x14ac:dyDescent="0.2">
      <c r="B56" s="2"/>
      <c r="C56" s="3" t="s">
        <v>59</v>
      </c>
      <c r="D56" s="6">
        <v>0</v>
      </c>
      <c r="E56" s="6">
        <v>129618</v>
      </c>
      <c r="F56" s="6">
        <f t="shared" si="1"/>
        <v>129618</v>
      </c>
      <c r="G56" s="6">
        <v>0</v>
      </c>
      <c r="H56" s="6">
        <v>0</v>
      </c>
      <c r="I56" s="6">
        <f t="shared" si="0"/>
        <v>129618</v>
      </c>
    </row>
    <row r="57" spans="2:9" s="9" customFormat="1" x14ac:dyDescent="0.2">
      <c r="B57" s="14" t="s">
        <v>60</v>
      </c>
      <c r="C57" s="15"/>
      <c r="D57" s="8">
        <f>SUM(D58:D60)</f>
        <v>214053610</v>
      </c>
      <c r="E57" s="8">
        <f>SUM(E58:E60)</f>
        <v>47106351.159999996</v>
      </c>
      <c r="F57" s="8">
        <f t="shared" ref="F57:H57" si="6">SUM(F58:F60)</f>
        <v>261159961.16</v>
      </c>
      <c r="G57" s="8">
        <f t="shared" si="6"/>
        <v>58948042.760000005</v>
      </c>
      <c r="H57" s="8">
        <f t="shared" si="6"/>
        <v>43029549.149999999</v>
      </c>
      <c r="I57" s="8">
        <f t="shared" si="0"/>
        <v>202211918.39999998</v>
      </c>
    </row>
    <row r="58" spans="2:9" x14ac:dyDescent="0.2">
      <c r="B58" s="2"/>
      <c r="C58" s="3" t="s">
        <v>61</v>
      </c>
      <c r="D58" s="12">
        <v>101767766</v>
      </c>
      <c r="E58" s="13">
        <f>19362709.49+10876741.86</f>
        <v>30239451.349999998</v>
      </c>
      <c r="F58" s="6">
        <f t="shared" si="1"/>
        <v>132007217.34999999</v>
      </c>
      <c r="G58" s="6">
        <v>30076103.73</v>
      </c>
      <c r="H58" s="6">
        <v>14421568.1</v>
      </c>
      <c r="I58" s="6">
        <f t="shared" si="0"/>
        <v>101931113.61999999</v>
      </c>
    </row>
    <row r="59" spans="2:9" x14ac:dyDescent="0.2">
      <c r="B59" s="2"/>
      <c r="C59" s="3" t="s">
        <v>62</v>
      </c>
      <c r="D59" s="6">
        <v>0</v>
      </c>
      <c r="E59" s="13">
        <v>808861.48</v>
      </c>
      <c r="F59" s="6">
        <f t="shared" si="1"/>
        <v>808861.48</v>
      </c>
      <c r="G59" s="6">
        <v>581850.92000000004</v>
      </c>
      <c r="H59" s="6">
        <v>317892.94</v>
      </c>
      <c r="I59" s="6">
        <f t="shared" si="0"/>
        <v>227010.55999999994</v>
      </c>
    </row>
    <row r="60" spans="2:9" x14ac:dyDescent="0.2">
      <c r="B60" s="2"/>
      <c r="C60" s="3" t="s">
        <v>63</v>
      </c>
      <c r="D60" s="12">
        <v>112285844</v>
      </c>
      <c r="E60" s="13">
        <f>1058038.33+15000000</f>
        <v>16058038.33</v>
      </c>
      <c r="F60" s="6">
        <f t="shared" si="1"/>
        <v>128343882.33</v>
      </c>
      <c r="G60" s="6">
        <v>28290088.109999999</v>
      </c>
      <c r="H60" s="6">
        <v>28290088.109999999</v>
      </c>
      <c r="I60" s="6">
        <f t="shared" si="0"/>
        <v>100053794.22</v>
      </c>
    </row>
    <row r="61" spans="2:9" s="9" customFormat="1" x14ac:dyDescent="0.2">
      <c r="B61" s="14" t="s">
        <v>64</v>
      </c>
      <c r="C61" s="15"/>
      <c r="D61" s="8">
        <f>SUM(D62:D68)</f>
        <v>431131344</v>
      </c>
      <c r="E61" s="8">
        <f>SUM(E62:E68)</f>
        <v>-103955693.48999998</v>
      </c>
      <c r="F61" s="8">
        <f t="shared" si="1"/>
        <v>327175650.50999999</v>
      </c>
      <c r="G61" s="8">
        <v>0</v>
      </c>
      <c r="H61" s="8">
        <v>0</v>
      </c>
      <c r="I61" s="8">
        <f t="shared" si="0"/>
        <v>327175650.50999999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1"/>
        <v>0</v>
      </c>
      <c r="G62" s="6">
        <v>0</v>
      </c>
      <c r="H62" s="6">
        <v>0</v>
      </c>
      <c r="I62" s="6">
        <f t="shared" si="0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1"/>
        <v>0</v>
      </c>
      <c r="G63" s="6">
        <v>0</v>
      </c>
      <c r="H63" s="6">
        <v>0</v>
      </c>
      <c r="I63" s="6">
        <f t="shared" si="0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1"/>
        <v>0</v>
      </c>
      <c r="G64" s="6">
        <v>0</v>
      </c>
      <c r="H64" s="6">
        <v>0</v>
      </c>
      <c r="I64" s="6">
        <f t="shared" si="0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1"/>
        <v>0</v>
      </c>
      <c r="G65" s="6">
        <v>0</v>
      </c>
      <c r="H65" s="6">
        <v>0</v>
      </c>
      <c r="I65" s="6">
        <f t="shared" si="0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1"/>
        <v>0</v>
      </c>
      <c r="G66" s="6">
        <v>0</v>
      </c>
      <c r="H66" s="6">
        <v>0</v>
      </c>
      <c r="I66" s="6">
        <f t="shared" si="0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1"/>
        <v>0</v>
      </c>
      <c r="G67" s="6">
        <v>0</v>
      </c>
      <c r="H67" s="6">
        <v>0</v>
      </c>
      <c r="I67" s="6">
        <f t="shared" si="0"/>
        <v>0</v>
      </c>
    </row>
    <row r="68" spans="2:9" x14ac:dyDescent="0.2">
      <c r="B68" s="2"/>
      <c r="C68" s="3" t="s">
        <v>71</v>
      </c>
      <c r="D68" s="12">
        <v>431131344</v>
      </c>
      <c r="E68" s="13">
        <f>-157022226.01+53066532.52</f>
        <v>-103955693.48999998</v>
      </c>
      <c r="F68" s="6">
        <f t="shared" si="1"/>
        <v>327175650.50999999</v>
      </c>
      <c r="G68" s="6">
        <v>0</v>
      </c>
      <c r="H68" s="6">
        <v>0</v>
      </c>
      <c r="I68" s="6">
        <f t="shared" si="0"/>
        <v>327175650.50999999</v>
      </c>
    </row>
    <row r="69" spans="2:9" s="9" customFormat="1" x14ac:dyDescent="0.2">
      <c r="B69" s="14" t="s">
        <v>72</v>
      </c>
      <c r="C69" s="15"/>
      <c r="D69" s="8">
        <v>0</v>
      </c>
      <c r="E69" s="8">
        <v>0</v>
      </c>
      <c r="F69" s="8">
        <f t="shared" si="1"/>
        <v>0</v>
      </c>
      <c r="G69" s="8">
        <v>0</v>
      </c>
      <c r="H69" s="8">
        <v>0</v>
      </c>
      <c r="I69" s="8">
        <f t="shared" si="0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1"/>
        <v>0</v>
      </c>
      <c r="G70" s="6">
        <v>0</v>
      </c>
      <c r="H70" s="6">
        <v>0</v>
      </c>
      <c r="I70" s="6">
        <f t="shared" si="0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1"/>
        <v>0</v>
      </c>
      <c r="G71" s="6">
        <v>0</v>
      </c>
      <c r="H71" s="6">
        <v>0</v>
      </c>
      <c r="I71" s="6">
        <f t="shared" si="0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1"/>
        <v>0</v>
      </c>
      <c r="G72" s="6">
        <v>0</v>
      </c>
      <c r="H72" s="6">
        <v>0</v>
      </c>
      <c r="I72" s="6">
        <f t="shared" si="0"/>
        <v>0</v>
      </c>
    </row>
    <row r="73" spans="2:9" s="9" customFormat="1" x14ac:dyDescent="0.2">
      <c r="B73" s="14" t="s">
        <v>76</v>
      </c>
      <c r="C73" s="15"/>
      <c r="D73" s="8">
        <v>0</v>
      </c>
      <c r="E73" s="8">
        <v>0</v>
      </c>
      <c r="F73" s="8">
        <f t="shared" si="1"/>
        <v>0</v>
      </c>
      <c r="G73" s="8">
        <v>0</v>
      </c>
      <c r="H73" s="8">
        <v>0</v>
      </c>
      <c r="I73" s="8">
        <f t="shared" si="0"/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f t="shared" si="1"/>
        <v>0</v>
      </c>
      <c r="G74" s="6">
        <v>0</v>
      </c>
      <c r="H74" s="6">
        <v>0</v>
      </c>
      <c r="I74" s="6">
        <f t="shared" ref="I74:I80" si="7">+F74-G74</f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f t="shared" ref="F75:F80" si="8">+D75+E75</f>
        <v>0</v>
      </c>
      <c r="G75" s="6">
        <v>0</v>
      </c>
      <c r="H75" s="6">
        <v>0</v>
      </c>
      <c r="I75" s="6">
        <f t="shared" si="7"/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8"/>
        <v>0</v>
      </c>
      <c r="G76" s="6">
        <v>0</v>
      </c>
      <c r="H76" s="6">
        <v>0</v>
      </c>
      <c r="I76" s="6">
        <f t="shared" si="7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8"/>
        <v>0</v>
      </c>
      <c r="G77" s="6">
        <v>0</v>
      </c>
      <c r="H77" s="6">
        <v>0</v>
      </c>
      <c r="I77" s="6">
        <f t="shared" si="7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8"/>
        <v>0</v>
      </c>
      <c r="G78" s="6">
        <v>0</v>
      </c>
      <c r="H78" s="6">
        <v>0</v>
      </c>
      <c r="I78" s="6">
        <f t="shared" si="7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8"/>
        <v>0</v>
      </c>
      <c r="G79" s="6">
        <v>0</v>
      </c>
      <c r="H79" s="6">
        <v>0</v>
      </c>
      <c r="I79" s="6">
        <f t="shared" si="7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8"/>
        <v>0</v>
      </c>
      <c r="G80" s="6">
        <v>0</v>
      </c>
      <c r="H80" s="6">
        <v>0</v>
      </c>
      <c r="I80" s="6">
        <f t="shared" si="7"/>
        <v>0</v>
      </c>
    </row>
    <row r="81" spans="2:9" ht="12.75" thickBot="1" x14ac:dyDescent="0.25">
      <c r="B81" s="16" t="s">
        <v>84</v>
      </c>
      <c r="C81" s="17"/>
      <c r="D81" s="7">
        <f>D9+D17+D27+D37+D47+D57+D61+D69+D73</f>
        <v>2320000000</v>
      </c>
      <c r="E81" s="7">
        <f t="shared" ref="E81:I81" si="9">E9+E17+E27+E37+E47+E57+E61+E69+E73</f>
        <v>90900137.080000013</v>
      </c>
      <c r="F81" s="7">
        <f t="shared" si="9"/>
        <v>2410900137.0799999</v>
      </c>
      <c r="G81" s="7">
        <f t="shared" si="9"/>
        <v>476185149.08999997</v>
      </c>
      <c r="H81" s="7">
        <f t="shared" si="9"/>
        <v>448047081.60999995</v>
      </c>
      <c r="I81" s="7">
        <f t="shared" si="9"/>
        <v>1934714987.99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2017-06-13T16:34:09Z</cp:lastPrinted>
  <dcterms:created xsi:type="dcterms:W3CDTF">2015-10-07T18:40:37Z</dcterms:created>
  <dcterms:modified xsi:type="dcterms:W3CDTF">2018-05-02T18:33:04Z</dcterms:modified>
</cp:coreProperties>
</file>