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20730" windowHeight="11760"/>
  </bookViews>
  <sheets>
    <sheet name="EAE COG" sheetId="1" r:id="rId1"/>
  </sheets>
  <definedNames>
    <definedName name="_xlnm.Print_Area" localSheetId="0">'EAE COG'!$B$2:$I$81</definedName>
  </definedNames>
  <calcPr calcId="144525"/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D81" i="1"/>
  <c r="E57" i="1"/>
  <c r="F57" i="1"/>
  <c r="G57" i="1"/>
  <c r="H57" i="1"/>
  <c r="I57" i="1"/>
  <c r="D57" i="1"/>
  <c r="F59" i="1"/>
  <c r="I58" i="1"/>
  <c r="F58" i="1"/>
  <c r="E47" i="1"/>
  <c r="F47" i="1"/>
  <c r="G47" i="1"/>
  <c r="H47" i="1"/>
  <c r="I47" i="1"/>
  <c r="D47" i="1"/>
  <c r="F49" i="1"/>
  <c r="F50" i="1"/>
  <c r="F51" i="1"/>
  <c r="F52" i="1"/>
  <c r="F53" i="1"/>
  <c r="F54" i="1"/>
  <c r="F55" i="1"/>
  <c r="F56" i="1"/>
  <c r="F48" i="1"/>
  <c r="E37" i="1"/>
  <c r="F37" i="1"/>
  <c r="G37" i="1"/>
  <c r="H37" i="1"/>
  <c r="I37" i="1"/>
  <c r="D37" i="1"/>
  <c r="I42" i="1"/>
  <c r="I44" i="1"/>
  <c r="I45" i="1"/>
  <c r="I46" i="1"/>
  <c r="I40" i="1"/>
  <c r="F41" i="1"/>
  <c r="I41" i="1" s="1"/>
  <c r="F42" i="1"/>
  <c r="F43" i="1"/>
  <c r="I43" i="1" s="1"/>
  <c r="F44" i="1"/>
  <c r="F45" i="1"/>
  <c r="F46" i="1"/>
  <c r="F40" i="1"/>
  <c r="E27" i="1"/>
  <c r="F27" i="1"/>
  <c r="G27" i="1"/>
  <c r="H27" i="1"/>
  <c r="I27" i="1"/>
  <c r="D27" i="1"/>
  <c r="I28" i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28" i="1"/>
  <c r="E17" i="1"/>
  <c r="G17" i="1"/>
  <c r="H17" i="1"/>
  <c r="D17" i="1"/>
  <c r="I25" i="1"/>
  <c r="I18" i="1"/>
  <c r="F19" i="1"/>
  <c r="I19" i="1" s="1"/>
  <c r="I17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F26" i="1"/>
  <c r="I26" i="1" s="1"/>
  <c r="F18" i="1"/>
  <c r="E9" i="1"/>
  <c r="F9" i="1"/>
  <c r="G9" i="1"/>
  <c r="H9" i="1"/>
  <c r="I9" i="1"/>
  <c r="D9" i="1"/>
  <c r="I14" i="1"/>
  <c r="I15" i="1"/>
  <c r="I16" i="1"/>
  <c r="I10" i="1"/>
  <c r="I11" i="1"/>
  <c r="F12" i="1"/>
  <c r="I12" i="1" s="1"/>
  <c r="F13" i="1"/>
  <c r="I13" i="1" s="1"/>
  <c r="F14" i="1"/>
  <c r="F15" i="1"/>
  <c r="F16" i="1"/>
  <c r="F10" i="1"/>
  <c r="F17" i="1" l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<sst xmlns="http://schemas.openxmlformats.org/spreadsheetml/2006/main" count="92" uniqueCount="92">
  <si>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</si>
  <si>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</si>
  <si>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</si>
  <si>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</si>
  <si>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</si>
  <si>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</si>
  <si>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</si>
  <si>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</si>
  <si>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</si>
  <si>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</si>
  <si>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</si>
  <si>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</si>
  <si>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</si>
  <si>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</si>
  <si>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</si>
  <si>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</si>
  <si>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</si>
  <si>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</si>
  <si>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</si>
  <si>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</si>
  <si>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</si>
  <si>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</si>
  <si>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</si>
  <si>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</si>
  <si>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</si>
  <si>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</si>
  <si>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</si>
  <si>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</si>
  <si>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</si>
  <si>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</si>
  <si>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</si>
  <si>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</si>
  <si>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</si>
  <si>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</si>
  <si>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</si>
  <si>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</si>
  <si>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</si>
  <si>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</si>
  <si>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</si>
  <si>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</si>
  <si>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</si>
  <si>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</si>
  <si>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</si>
  <si>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</si>
  <si>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</si>
  <si>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</si>
  <si>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</si>
  <si>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</si>
  <si>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</si>
  <si>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</si>
  <si>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</si>
  <si>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</si>
  <si>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</si>
  <si>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</si>
  <si>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</si>
  <si>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</si>
  <si>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</si>
  <si>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</si>
  <si>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</si>
  <si>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</si>
  <si>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</si>
  <si>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</si>
  <si>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</si>
  <si>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</si>
  <si>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</si>
  <si>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</si>
  <si>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</si>
  <si>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</si>
  <si>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</si>
  <si>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</si>
  <si>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</si>
  <si>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</si>
  <si>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</si>
  <si>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</si>
  <si>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</si>
  <si>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</si>
  <si>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</si>
  <si>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</si>
  <si>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</si>
  <si>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</si>
  <si>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</si>
  <si>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</si>
  <si>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</si>
  <si>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</si>
  <si>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</si>
  <si>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</si>
  <si>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</si>
  <si>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</si>
  <si>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</si>
  <si>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2018</t>
  </si>
  <si>
    <t>ASEC_EAEPECOG_2doTRIM_C9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</si>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</sst>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zoomScale="90" zoomScaleNormal="90" workbookViewId="0">
      <selection activeCell="L77" sqref="L77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90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6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16" t="s">
        <v>12</v>
      </c>
      <c r="C9" s="17"/>
      <c r="D9" s="8">
        <f>SUM(D10:D16)</f>
        <v>5047791.9800000004</v>
      </c>
      <c r="E9" s="8">
        <f t="shared" ref="E9:I9" si="0">SUM(E10:E16)</f>
        <v>-61540</v>
      </c>
      <c r="F9" s="8">
        <f t="shared" si="0"/>
        <v>4986251.9800000004</v>
      </c>
      <c r="G9" s="8">
        <f t="shared" si="0"/>
        <v>5076689.46</v>
      </c>
      <c r="H9" s="8">
        <f t="shared" si="0"/>
        <v>5076689.46</v>
      </c>
      <c r="I9" s="8">
        <f t="shared" si="0"/>
        <v>-90437.48</v>
      </c>
    </row>
    <row r="10" spans="2:11" x14ac:dyDescent="0.2">
      <c r="B10" s="2"/>
      <c r="C10" s="3" t="s">
        <v>13</v>
      </c>
      <c r="D10" s="6">
        <v>4819884</v>
      </c>
      <c r="E10" s="6">
        <v>1705.13</v>
      </c>
      <c r="F10" s="6">
        <f>D10+E10</f>
        <v>4821589.13</v>
      </c>
      <c r="G10" s="6">
        <v>4877316.88</v>
      </c>
      <c r="H10" s="6">
        <v>4877316.88</v>
      </c>
      <c r="I10" s="6">
        <f>F10-G10</f>
        <v>-55727.75</v>
      </c>
    </row>
    <row r="11" spans="2:11" x14ac:dyDescent="0.2">
      <c r="B11" s="2"/>
      <c r="C11" s="3" t="s">
        <v>14</v>
      </c>
      <c r="D11" s="6">
        <v>166207.98000000001</v>
      </c>
      <c r="E11" s="6">
        <v>27950</v>
      </c>
      <c r="F11" s="6">
        <v>194157.98</v>
      </c>
      <c r="G11" s="6">
        <v>177210</v>
      </c>
      <c r="H11" s="6">
        <v>177210</v>
      </c>
      <c r="I11" s="6">
        <f t="shared" ref="I11:I16" si="1">F11-G11</f>
        <v>16947.98000000001</v>
      </c>
    </row>
    <row r="12" spans="2:11" x14ac:dyDescent="0.2">
      <c r="B12" s="2"/>
      <c r="C12" s="3" t="s">
        <v>15</v>
      </c>
      <c r="D12" s="6">
        <v>7000</v>
      </c>
      <c r="E12" s="6">
        <v>-15454.5</v>
      </c>
      <c r="F12" s="6">
        <f t="shared" ref="F11:F16" si="2">D12+E12</f>
        <v>-8454.5</v>
      </c>
      <c r="G12" s="6">
        <v>22162.58</v>
      </c>
      <c r="H12" s="6">
        <v>22162.58</v>
      </c>
      <c r="I12" s="6">
        <f t="shared" si="1"/>
        <v>-30617.08</v>
      </c>
    </row>
    <row r="13" spans="2:11" x14ac:dyDescent="0.2">
      <c r="B13" s="2"/>
      <c r="C13" s="3" t="s">
        <v>16</v>
      </c>
      <c r="D13" s="6">
        <v>54700</v>
      </c>
      <c r="E13" s="6">
        <v>-75740.63</v>
      </c>
      <c r="F13" s="6">
        <f t="shared" si="2"/>
        <v>-21040.630000000005</v>
      </c>
      <c r="G13" s="6">
        <v>0</v>
      </c>
      <c r="H13" s="6">
        <v>0</v>
      </c>
      <c r="I13" s="6">
        <f t="shared" si="1"/>
        <v>-21040.630000000005</v>
      </c>
    </row>
    <row r="14" spans="2:11" x14ac:dyDescent="0.2">
      <c r="B14" s="2"/>
      <c r="C14" s="3" t="s">
        <v>17</v>
      </c>
      <c r="D14" s="6">
        <v>0</v>
      </c>
      <c r="E14" s="6">
        <v>0</v>
      </c>
      <c r="F14" s="6">
        <f t="shared" si="2"/>
        <v>0</v>
      </c>
      <c r="G14" s="6">
        <v>0</v>
      </c>
      <c r="H14" s="6">
        <v>0</v>
      </c>
      <c r="I14" s="6">
        <f t="shared" si="1"/>
        <v>0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2"/>
        <v>0</v>
      </c>
      <c r="G15" s="6">
        <v>0</v>
      </c>
      <c r="H15" s="6">
        <v>0</v>
      </c>
      <c r="I15" s="6">
        <f t="shared" si="1"/>
        <v>0</v>
      </c>
    </row>
    <row r="16" spans="2:11" x14ac:dyDescent="0.2">
      <c r="B16" s="2"/>
      <c r="C16" s="3" t="s">
        <v>19</v>
      </c>
      <c r="D16" s="6">
        <v>0</v>
      </c>
      <c r="E16" s="6">
        <v>0</v>
      </c>
      <c r="F16" s="6">
        <f t="shared" si="2"/>
        <v>0</v>
      </c>
      <c r="G16" s="6">
        <v>0</v>
      </c>
      <c r="H16" s="6">
        <v>0</v>
      </c>
      <c r="I16" s="6">
        <f t="shared" si="1"/>
        <v>0</v>
      </c>
    </row>
    <row r="17" spans="2:9" s="9" customFormat="1" x14ac:dyDescent="0.2">
      <c r="B17" s="12" t="s">
        <v>20</v>
      </c>
      <c r="C17" s="13"/>
      <c r="D17" s="8">
        <f>SUM(D18:D26)</f>
        <v>1475799.45</v>
      </c>
      <c r="E17" s="8">
        <f t="shared" ref="E17:I17" si="3">SUM(E18:E26)</f>
        <v>363107.07999999996</v>
      </c>
      <c r="F17" s="8">
        <f t="shared" si="3"/>
        <v>1838906.53</v>
      </c>
      <c r="G17" s="8">
        <f t="shared" si="3"/>
        <v>1325292.0999999999</v>
      </c>
      <c r="H17" s="8">
        <f t="shared" si="3"/>
        <v>1325292.0999999999</v>
      </c>
      <c r="I17" s="8">
        <f t="shared" si="3"/>
        <v>513614.43000000005</v>
      </c>
    </row>
    <row r="18" spans="2:9" x14ac:dyDescent="0.2">
      <c r="B18" s="2"/>
      <c r="C18" s="3" t="s">
        <v>21</v>
      </c>
      <c r="D18" s="6">
        <v>125999.9</v>
      </c>
      <c r="E18" s="6">
        <v>45969.85</v>
      </c>
      <c r="F18" s="6">
        <f>D18+E18</f>
        <v>171969.75</v>
      </c>
      <c r="G18" s="6">
        <v>136158.70000000001</v>
      </c>
      <c r="H18" s="6">
        <v>136158.70000000001</v>
      </c>
      <c r="I18" s="6">
        <f>F18-G18</f>
        <v>35811.049999999988</v>
      </c>
    </row>
    <row r="19" spans="2:9" x14ac:dyDescent="0.2">
      <c r="B19" s="2"/>
      <c r="C19" s="3" t="s">
        <v>22</v>
      </c>
      <c r="D19" s="6">
        <v>79999.98</v>
      </c>
      <c r="E19" s="6">
        <v>72754.14</v>
      </c>
      <c r="F19" s="6">
        <f t="shared" ref="F19:F26" si="4">D19+E19</f>
        <v>152754.12</v>
      </c>
      <c r="G19" s="6">
        <v>125858.81</v>
      </c>
      <c r="H19" s="6">
        <v>125858.81</v>
      </c>
      <c r="I19" s="6">
        <f t="shared" ref="I19:I26" si="5">F19-G19</f>
        <v>26895.309999999998</v>
      </c>
    </row>
    <row r="20" spans="2:9" x14ac:dyDescent="0.2">
      <c r="B20" s="2"/>
      <c r="C20" s="3" t="s">
        <v>23</v>
      </c>
      <c r="D20" s="6">
        <v>0</v>
      </c>
      <c r="E20" s="6">
        <v>797</v>
      </c>
      <c r="F20" s="6">
        <f t="shared" si="4"/>
        <v>797</v>
      </c>
      <c r="G20" s="6">
        <v>797</v>
      </c>
      <c r="H20" s="6">
        <v>797</v>
      </c>
      <c r="I20" s="6">
        <f t="shared" si="5"/>
        <v>0</v>
      </c>
    </row>
    <row r="21" spans="2:9" x14ac:dyDescent="0.2">
      <c r="B21" s="2"/>
      <c r="C21" s="3" t="s">
        <v>24</v>
      </c>
      <c r="D21" s="6">
        <v>224799.96</v>
      </c>
      <c r="E21" s="6">
        <v>41791.620000000003</v>
      </c>
      <c r="F21" s="6">
        <f t="shared" si="4"/>
        <v>266591.58</v>
      </c>
      <c r="G21" s="6">
        <v>77819.47</v>
      </c>
      <c r="H21" s="6">
        <v>77819.47</v>
      </c>
      <c r="I21" s="6">
        <f t="shared" si="5"/>
        <v>188772.11000000002</v>
      </c>
    </row>
    <row r="22" spans="2:9" x14ac:dyDescent="0.2">
      <c r="B22" s="2"/>
      <c r="C22" s="3" t="s">
        <v>25</v>
      </c>
      <c r="D22" s="6">
        <v>39999.94</v>
      </c>
      <c r="E22" s="6">
        <v>26953.3</v>
      </c>
      <c r="F22" s="6">
        <f t="shared" si="4"/>
        <v>66953.240000000005</v>
      </c>
      <c r="G22" s="6">
        <v>45861.45</v>
      </c>
      <c r="H22" s="6">
        <v>45861.45</v>
      </c>
      <c r="I22" s="6">
        <f t="shared" si="5"/>
        <v>21091.790000000008</v>
      </c>
    </row>
    <row r="23" spans="2:9" x14ac:dyDescent="0.2">
      <c r="B23" s="2"/>
      <c r="C23" s="3" t="s">
        <v>26</v>
      </c>
      <c r="D23" s="6">
        <v>857499.9</v>
      </c>
      <c r="E23" s="6">
        <v>142332.12</v>
      </c>
      <c r="F23" s="6">
        <f t="shared" si="4"/>
        <v>999832.02</v>
      </c>
      <c r="G23" s="6">
        <v>860350.26</v>
      </c>
      <c r="H23" s="6">
        <v>860350.26</v>
      </c>
      <c r="I23" s="6">
        <f t="shared" si="5"/>
        <v>139481.76</v>
      </c>
    </row>
    <row r="24" spans="2:9" x14ac:dyDescent="0.2">
      <c r="B24" s="2"/>
      <c r="C24" s="3" t="s">
        <v>27</v>
      </c>
      <c r="D24" s="6">
        <v>5000.0200000000004</v>
      </c>
      <c r="E24" s="6">
        <v>12522.01</v>
      </c>
      <c r="F24" s="6">
        <f t="shared" si="4"/>
        <v>17522.03</v>
      </c>
      <c r="G24" s="6">
        <v>14966.14</v>
      </c>
      <c r="H24" s="6">
        <v>14966.14</v>
      </c>
      <c r="I24" s="6">
        <f t="shared" si="5"/>
        <v>2555.8899999999994</v>
      </c>
    </row>
    <row r="25" spans="2:9" x14ac:dyDescent="0.2">
      <c r="B25" s="2"/>
      <c r="C25" s="3" t="s">
        <v>28</v>
      </c>
      <c r="D25" s="6">
        <v>0</v>
      </c>
      <c r="E25" s="6">
        <v>0</v>
      </c>
      <c r="F25" s="6">
        <f t="shared" si="4"/>
        <v>0</v>
      </c>
      <c r="G25" s="6">
        <v>0</v>
      </c>
      <c r="H25" s="6">
        <v>0</v>
      </c>
      <c r="I25" s="6">
        <f t="shared" si="5"/>
        <v>0</v>
      </c>
    </row>
    <row r="26" spans="2:9" x14ac:dyDescent="0.2">
      <c r="B26" s="2"/>
      <c r="C26" s="3" t="s">
        <v>29</v>
      </c>
      <c r="D26" s="6">
        <v>142499.75</v>
      </c>
      <c r="E26" s="6">
        <v>19987.04</v>
      </c>
      <c r="F26" s="6">
        <f t="shared" si="4"/>
        <v>162486.79</v>
      </c>
      <c r="G26" s="6">
        <v>63480.27</v>
      </c>
      <c r="H26" s="6">
        <v>63480.27</v>
      </c>
      <c r="I26" s="6">
        <f t="shared" si="5"/>
        <v>99006.520000000019</v>
      </c>
    </row>
    <row r="27" spans="2:9" s="9" customFormat="1" x14ac:dyDescent="0.2">
      <c r="B27" s="12" t="s">
        <v>30</v>
      </c>
      <c r="C27" s="13"/>
      <c r="D27" s="8">
        <f>SUM(D28:D36)</f>
        <v>2570879.44</v>
      </c>
      <c r="E27" s="8">
        <f t="shared" ref="E27:I27" si="6">SUM(E28:E36)</f>
        <v>351433.65</v>
      </c>
      <c r="F27" s="8">
        <f t="shared" si="6"/>
        <v>2922313.09</v>
      </c>
      <c r="G27" s="8">
        <f t="shared" si="6"/>
        <v>2228829.02</v>
      </c>
      <c r="H27" s="8">
        <f t="shared" si="6"/>
        <v>2228829.02</v>
      </c>
      <c r="I27" s="8">
        <f t="shared" si="6"/>
        <v>693484.07000000007</v>
      </c>
    </row>
    <row r="28" spans="2:9" x14ac:dyDescent="0.2">
      <c r="B28" s="2"/>
      <c r="C28" s="3" t="s">
        <v>31</v>
      </c>
      <c r="D28" s="6">
        <v>1600499.86</v>
      </c>
      <c r="E28" s="6">
        <v>50492.95</v>
      </c>
      <c r="F28" s="6">
        <f>D28+E28</f>
        <v>1650992.81</v>
      </c>
      <c r="G28" s="6">
        <v>1416333.57</v>
      </c>
      <c r="H28" s="6">
        <v>1416333.57</v>
      </c>
      <c r="I28" s="6">
        <f>F28-G28</f>
        <v>234659.24</v>
      </c>
    </row>
    <row r="29" spans="2:9" x14ac:dyDescent="0.2">
      <c r="B29" s="2"/>
      <c r="C29" s="3" t="s">
        <v>32</v>
      </c>
      <c r="D29" s="6">
        <v>4999.9799999999996</v>
      </c>
      <c r="E29" s="6">
        <v>74820</v>
      </c>
      <c r="F29" s="6">
        <f t="shared" ref="F29:F36" si="7">D29+E29</f>
        <v>79819.98</v>
      </c>
      <c r="G29" s="6">
        <v>74820</v>
      </c>
      <c r="H29" s="6">
        <v>74820</v>
      </c>
      <c r="I29" s="6">
        <f t="shared" ref="I29:I36" si="8">F29-G29</f>
        <v>4999.9799999999959</v>
      </c>
    </row>
    <row r="30" spans="2:9" x14ac:dyDescent="0.2">
      <c r="B30" s="2"/>
      <c r="C30" s="3" t="s">
        <v>33</v>
      </c>
      <c r="D30" s="6">
        <v>134999.98000000001</v>
      </c>
      <c r="E30" s="6">
        <v>46157</v>
      </c>
      <c r="F30" s="6">
        <f t="shared" si="7"/>
        <v>181156.98</v>
      </c>
      <c r="G30" s="6">
        <v>144234</v>
      </c>
      <c r="H30" s="6">
        <v>144234</v>
      </c>
      <c r="I30" s="6">
        <f t="shared" si="8"/>
        <v>36922.98000000001</v>
      </c>
    </row>
    <row r="31" spans="2:9" x14ac:dyDescent="0.2">
      <c r="B31" s="2"/>
      <c r="C31" s="3" t="s">
        <v>34</v>
      </c>
      <c r="D31" s="6">
        <v>12499.98</v>
      </c>
      <c r="E31" s="6">
        <v>6708.4</v>
      </c>
      <c r="F31" s="6">
        <f t="shared" si="7"/>
        <v>19208.379999999997</v>
      </c>
      <c r="G31" s="6">
        <v>9603.64</v>
      </c>
      <c r="H31" s="6">
        <v>9603.64</v>
      </c>
      <c r="I31" s="6">
        <f t="shared" si="8"/>
        <v>9604.739999999998</v>
      </c>
    </row>
    <row r="32" spans="2:9" x14ac:dyDescent="0.2">
      <c r="B32" s="2"/>
      <c r="C32" s="3" t="s">
        <v>35</v>
      </c>
      <c r="D32" s="6">
        <v>241499.92</v>
      </c>
      <c r="E32" s="6">
        <v>78012.05</v>
      </c>
      <c r="F32" s="6">
        <f t="shared" si="7"/>
        <v>319511.97000000003</v>
      </c>
      <c r="G32" s="6">
        <v>173479.13</v>
      </c>
      <c r="H32" s="6">
        <v>173479.13</v>
      </c>
      <c r="I32" s="6">
        <f t="shared" si="8"/>
        <v>146032.84000000003</v>
      </c>
    </row>
    <row r="33" spans="2:9" x14ac:dyDescent="0.2">
      <c r="B33" s="2"/>
      <c r="C33" s="3" t="s">
        <v>36</v>
      </c>
      <c r="D33" s="6">
        <v>114379.98</v>
      </c>
      <c r="E33" s="6">
        <v>2320</v>
      </c>
      <c r="F33" s="6">
        <f t="shared" si="7"/>
        <v>116699.98</v>
      </c>
      <c r="G33" s="6">
        <v>100835.1</v>
      </c>
      <c r="H33" s="6">
        <v>100835.1</v>
      </c>
      <c r="I33" s="6">
        <f t="shared" si="8"/>
        <v>15864.87999999999</v>
      </c>
    </row>
    <row r="34" spans="2:9" x14ac:dyDescent="0.2">
      <c r="B34" s="2"/>
      <c r="C34" s="3" t="s">
        <v>37</v>
      </c>
      <c r="D34" s="6">
        <v>143499.78</v>
      </c>
      <c r="E34" s="6">
        <v>25646.49</v>
      </c>
      <c r="F34" s="6">
        <f t="shared" si="7"/>
        <v>169146.27</v>
      </c>
      <c r="G34" s="6">
        <v>126789.8</v>
      </c>
      <c r="H34" s="6">
        <v>126789.8</v>
      </c>
      <c r="I34" s="6">
        <f t="shared" si="8"/>
        <v>42356.469999999987</v>
      </c>
    </row>
    <row r="35" spans="2:9" x14ac:dyDescent="0.2">
      <c r="B35" s="2"/>
      <c r="C35" s="3" t="s">
        <v>38</v>
      </c>
      <c r="D35" s="6">
        <v>220000</v>
      </c>
      <c r="E35" s="6">
        <v>-3947.6</v>
      </c>
      <c r="F35" s="6">
        <f t="shared" si="7"/>
        <v>216052.4</v>
      </c>
      <c r="G35" s="6">
        <v>95490.78</v>
      </c>
      <c r="H35" s="6">
        <v>95490.78</v>
      </c>
      <c r="I35" s="6">
        <f t="shared" si="8"/>
        <v>120561.62</v>
      </c>
    </row>
    <row r="36" spans="2:9" x14ac:dyDescent="0.2">
      <c r="B36" s="2"/>
      <c r="C36" s="3" t="s">
        <v>39</v>
      </c>
      <c r="D36" s="6">
        <v>98499.96</v>
      </c>
      <c r="E36" s="6">
        <v>71224.36</v>
      </c>
      <c r="F36" s="6">
        <f t="shared" si="7"/>
        <v>169724.32</v>
      </c>
      <c r="G36" s="6">
        <v>87243</v>
      </c>
      <c r="H36" s="6">
        <v>87243</v>
      </c>
      <c r="I36" s="6">
        <f t="shared" si="8"/>
        <v>82481.320000000007</v>
      </c>
    </row>
    <row r="37" spans="2:9" s="9" customFormat="1" x14ac:dyDescent="0.2">
      <c r="B37" s="12" t="s">
        <v>40</v>
      </c>
      <c r="C37" s="13"/>
      <c r="D37" s="8">
        <f>SUM(D38:D46)</f>
        <v>2502446</v>
      </c>
      <c r="E37" s="8">
        <f t="shared" ref="E37:I37" si="9">SUM(E38:E46)</f>
        <v>277852.02</v>
      </c>
      <c r="F37" s="8">
        <f t="shared" si="9"/>
        <v>2780298.02</v>
      </c>
      <c r="G37" s="8">
        <f t="shared" si="9"/>
        <v>1275657.72</v>
      </c>
      <c r="H37" s="8">
        <f t="shared" si="9"/>
        <v>1275657.72</v>
      </c>
      <c r="I37" s="8">
        <f t="shared" si="9"/>
        <v>1504640.3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42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</row>
    <row r="40" spans="2:9" x14ac:dyDescent="0.2">
      <c r="B40" s="2"/>
      <c r="C40" s="3" t="s">
        <v>43</v>
      </c>
      <c r="D40" s="6">
        <v>423300</v>
      </c>
      <c r="E40" s="6">
        <v>401</v>
      </c>
      <c r="F40" s="6">
        <f>D40+E40</f>
        <v>423701</v>
      </c>
      <c r="G40" s="6">
        <v>67453.22</v>
      </c>
      <c r="H40" s="6">
        <v>67453.22</v>
      </c>
      <c r="I40" s="6">
        <f>F40-G40</f>
        <v>356247.78</v>
      </c>
    </row>
    <row r="41" spans="2:9" x14ac:dyDescent="0.2">
      <c r="B41" s="2"/>
      <c r="C41" s="3" t="s">
        <v>44</v>
      </c>
      <c r="D41" s="6">
        <v>1779146</v>
      </c>
      <c r="E41" s="6">
        <v>277451.02</v>
      </c>
      <c r="F41" s="6">
        <f t="shared" ref="F41:F46" si="10">D41+E41</f>
        <v>2056597.02</v>
      </c>
      <c r="G41" s="6">
        <v>1008204.5</v>
      </c>
      <c r="H41" s="6">
        <v>1008204.5</v>
      </c>
      <c r="I41" s="6">
        <f t="shared" ref="I41:I46" si="11">F41-G41</f>
        <v>1048392.52</v>
      </c>
    </row>
    <row r="42" spans="2:9" x14ac:dyDescent="0.2">
      <c r="B42" s="2"/>
      <c r="C42" s="3" t="s">
        <v>45</v>
      </c>
      <c r="D42" s="6">
        <v>0</v>
      </c>
      <c r="E42" s="6">
        <v>0</v>
      </c>
      <c r="F42" s="6">
        <f t="shared" si="10"/>
        <v>0</v>
      </c>
      <c r="G42" s="6">
        <v>0</v>
      </c>
      <c r="H42" s="6">
        <v>0</v>
      </c>
      <c r="I42" s="6">
        <f t="shared" si="11"/>
        <v>0</v>
      </c>
    </row>
    <row r="43" spans="2:9" x14ac:dyDescent="0.2">
      <c r="B43" s="2"/>
      <c r="C43" s="3" t="s">
        <v>46</v>
      </c>
      <c r="D43" s="6">
        <v>300000</v>
      </c>
      <c r="E43" s="6">
        <v>0</v>
      </c>
      <c r="F43" s="6">
        <f t="shared" si="10"/>
        <v>300000</v>
      </c>
      <c r="G43" s="6">
        <v>200000</v>
      </c>
      <c r="H43" s="6">
        <v>200000</v>
      </c>
      <c r="I43" s="6">
        <f t="shared" si="11"/>
        <v>100000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10"/>
        <v>0</v>
      </c>
      <c r="G44" s="6">
        <v>0</v>
      </c>
      <c r="H44" s="6">
        <v>0</v>
      </c>
      <c r="I44" s="6">
        <f t="shared" si="11"/>
        <v>0</v>
      </c>
    </row>
    <row r="45" spans="2:9" x14ac:dyDescent="0.2">
      <c r="B45" s="2"/>
      <c r="C45" s="3" t="s">
        <v>48</v>
      </c>
      <c r="D45" s="6">
        <v>0</v>
      </c>
      <c r="E45" s="6">
        <v>0</v>
      </c>
      <c r="F45" s="6">
        <f t="shared" si="10"/>
        <v>0</v>
      </c>
      <c r="G45" s="6">
        <v>0</v>
      </c>
      <c r="H45" s="6">
        <v>0</v>
      </c>
      <c r="I45" s="6">
        <f t="shared" si="11"/>
        <v>0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10"/>
        <v>0</v>
      </c>
      <c r="G46" s="6">
        <v>0</v>
      </c>
      <c r="H46" s="6">
        <v>0</v>
      </c>
      <c r="I46" s="6">
        <f t="shared" si="11"/>
        <v>0</v>
      </c>
    </row>
    <row r="47" spans="2:9" s="9" customFormat="1" x14ac:dyDescent="0.2">
      <c r="B47" s="12" t="s">
        <v>50</v>
      </c>
      <c r="C47" s="13"/>
      <c r="D47" s="8">
        <f>SUM(D48:D56)</f>
        <v>0</v>
      </c>
      <c r="E47" s="8">
        <f t="shared" ref="E47:I47" si="12">SUM(E48:E56)</f>
        <v>83792</v>
      </c>
      <c r="F47" s="8">
        <f t="shared" si="12"/>
        <v>83792</v>
      </c>
      <c r="G47" s="8">
        <f t="shared" si="12"/>
        <v>83792</v>
      </c>
      <c r="H47" s="8">
        <f t="shared" si="12"/>
        <v>83792</v>
      </c>
      <c r="I47" s="8">
        <f t="shared" si="12"/>
        <v>0</v>
      </c>
    </row>
    <row r="48" spans="2:9" x14ac:dyDescent="0.2">
      <c r="B48" s="2"/>
      <c r="C48" s="3" t="s">
        <v>51</v>
      </c>
      <c r="D48" s="6">
        <v>0</v>
      </c>
      <c r="E48" s="6">
        <v>32399</v>
      </c>
      <c r="F48" s="6">
        <f>D48+E48</f>
        <v>32399</v>
      </c>
      <c r="G48" s="6">
        <v>32399</v>
      </c>
      <c r="H48" s="6">
        <v>32399</v>
      </c>
      <c r="I48" s="6">
        <v>0</v>
      </c>
    </row>
    <row r="49" spans="2:9" x14ac:dyDescent="0.2">
      <c r="B49" s="2"/>
      <c r="C49" s="3" t="s">
        <v>52</v>
      </c>
      <c r="D49" s="6">
        <v>0</v>
      </c>
      <c r="E49" s="6">
        <v>23013</v>
      </c>
      <c r="F49" s="6">
        <f t="shared" ref="F49:F56" si="13">D49+E49</f>
        <v>23013</v>
      </c>
      <c r="G49" s="6">
        <v>23013</v>
      </c>
      <c r="H49" s="6">
        <v>23013</v>
      </c>
      <c r="I49" s="6">
        <v>0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13"/>
        <v>0</v>
      </c>
      <c r="G50" s="6">
        <v>0</v>
      </c>
      <c r="H50" s="6">
        <v>0</v>
      </c>
      <c r="I50" s="6">
        <v>0</v>
      </c>
    </row>
    <row r="51" spans="2:9" x14ac:dyDescent="0.2">
      <c r="B51" s="2"/>
      <c r="C51" s="3" t="s">
        <v>54</v>
      </c>
      <c r="D51" s="6">
        <v>0</v>
      </c>
      <c r="E51" s="6">
        <v>0</v>
      </c>
      <c r="F51" s="6">
        <f t="shared" si="13"/>
        <v>0</v>
      </c>
      <c r="G51" s="6">
        <v>0</v>
      </c>
      <c r="H51" s="6">
        <v>0</v>
      </c>
      <c r="I51" s="6">
        <v>0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13"/>
        <v>0</v>
      </c>
      <c r="G52" s="6">
        <v>0</v>
      </c>
      <c r="H52" s="6">
        <v>0</v>
      </c>
      <c r="I52" s="6">
        <v>0</v>
      </c>
    </row>
    <row r="53" spans="2:9" x14ac:dyDescent="0.2">
      <c r="B53" s="2"/>
      <c r="C53" s="3" t="s">
        <v>56</v>
      </c>
      <c r="D53" s="6">
        <v>0</v>
      </c>
      <c r="E53" s="6">
        <v>28380</v>
      </c>
      <c r="F53" s="6">
        <f t="shared" si="13"/>
        <v>28380</v>
      </c>
      <c r="G53" s="6">
        <v>28380</v>
      </c>
      <c r="H53" s="6">
        <v>28380</v>
      </c>
      <c r="I53" s="6">
        <v>0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13"/>
        <v>0</v>
      </c>
      <c r="G54" s="6">
        <v>0</v>
      </c>
      <c r="H54" s="6">
        <v>0</v>
      </c>
      <c r="I54" s="6"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13"/>
        <v>0</v>
      </c>
      <c r="G55" s="6">
        <v>0</v>
      </c>
      <c r="H55" s="6">
        <v>0</v>
      </c>
      <c r="I55" s="6">
        <v>0</v>
      </c>
    </row>
    <row r="56" spans="2:9" x14ac:dyDescent="0.2">
      <c r="B56" s="2"/>
      <c r="C56" s="3" t="s">
        <v>59</v>
      </c>
      <c r="D56" s="6">
        <v>0</v>
      </c>
      <c r="E56" s="6">
        <v>0</v>
      </c>
      <c r="F56" s="6">
        <f t="shared" si="13"/>
        <v>0</v>
      </c>
      <c r="G56" s="6">
        <v>0</v>
      </c>
      <c r="H56" s="6">
        <v>0</v>
      </c>
      <c r="I56" s="6">
        <v>0</v>
      </c>
    </row>
    <row r="57" spans="2:9" s="9" customFormat="1" x14ac:dyDescent="0.2">
      <c r="B57" s="12" t="s">
        <v>60</v>
      </c>
      <c r="C57" s="13"/>
      <c r="D57" s="8">
        <f>SUM(D58:D60)</f>
        <v>1300000</v>
      </c>
      <c r="E57" s="8">
        <f t="shared" ref="E57:I57" si="14">SUM(E58:E60)</f>
        <v>7567105.5800000001</v>
      </c>
      <c r="F57" s="8">
        <f t="shared" si="14"/>
        <v>8867105.5800000001</v>
      </c>
      <c r="G57" s="8">
        <f t="shared" si="14"/>
        <v>8061717.6600000001</v>
      </c>
      <c r="H57" s="8">
        <f t="shared" si="14"/>
        <v>8061717.6600000001</v>
      </c>
      <c r="I57" s="8">
        <f t="shared" si="14"/>
        <v>805387.91999999993</v>
      </c>
    </row>
    <row r="58" spans="2:9" x14ac:dyDescent="0.2">
      <c r="B58" s="2"/>
      <c r="C58" s="3" t="s">
        <v>61</v>
      </c>
      <c r="D58" s="6">
        <v>1300000</v>
      </c>
      <c r="E58" s="6">
        <v>6863124.8899999997</v>
      </c>
      <c r="F58" s="6">
        <f>D58+E58</f>
        <v>8163124.8899999997</v>
      </c>
      <c r="G58" s="6">
        <v>7357736.9699999997</v>
      </c>
      <c r="H58" s="6">
        <v>7357736.9699999997</v>
      </c>
      <c r="I58" s="6">
        <f>F58-G58</f>
        <v>805387.91999999993</v>
      </c>
    </row>
    <row r="59" spans="2:9" x14ac:dyDescent="0.2">
      <c r="B59" s="2"/>
      <c r="C59" s="3" t="s">
        <v>62</v>
      </c>
      <c r="D59" s="6">
        <v>0</v>
      </c>
      <c r="E59" s="6">
        <v>703980.69</v>
      </c>
      <c r="F59" s="6">
        <f>D59+E59</f>
        <v>703980.69</v>
      </c>
      <c r="G59" s="6">
        <v>703980.69</v>
      </c>
      <c r="H59" s="6">
        <v>703980.69</v>
      </c>
      <c r="I59" s="6">
        <v>0</v>
      </c>
    </row>
    <row r="60" spans="2:9" x14ac:dyDescent="0.2">
      <c r="B60" s="2"/>
      <c r="C60" s="3" t="s">
        <v>63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2:9" s="9" customFormat="1" x14ac:dyDescent="0.2">
      <c r="B61" s="12" t="s">
        <v>64</v>
      </c>
      <c r="C61" s="13"/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</row>
    <row r="68" spans="2:9" x14ac:dyDescent="0.2">
      <c r="B68" s="2"/>
      <c r="C68" s="3" t="s">
        <v>71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</row>
    <row r="69" spans="2:9" s="9" customFormat="1" x14ac:dyDescent="0.2">
      <c r="B69" s="12" t="s">
        <v>72</v>
      </c>
      <c r="C69" s="13"/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</row>
    <row r="73" spans="2:9" s="9" customFormat="1" x14ac:dyDescent="0.2">
      <c r="B73" s="12" t="s">
        <v>76</v>
      </c>
      <c r="C73" s="13"/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</row>
    <row r="74" spans="2:9" x14ac:dyDescent="0.2">
      <c r="B74" s="2"/>
      <c r="C74" s="3" t="s">
        <v>77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</row>
    <row r="75" spans="2:9" x14ac:dyDescent="0.2">
      <c r="B75" s="2"/>
      <c r="C75" s="3" t="s">
        <v>78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</row>
    <row r="81" spans="2:9" ht="12.75" thickBot="1" x14ac:dyDescent="0.25">
      <c r="B81" s="14" t="s">
        <v>84</v>
      </c>
      <c r="C81" s="15"/>
      <c r="D81" s="7">
        <f>D9+D17+D27+D37+D47+D57</f>
        <v>12896916.870000001</v>
      </c>
      <c r="E81" s="7">
        <f t="shared" ref="E81:I81" si="15">E9+E17+E27+E37+E47+E57</f>
        <v>8581750.3300000001</v>
      </c>
      <c r="F81" s="7">
        <f t="shared" si="15"/>
        <v>21478667.200000003</v>
      </c>
      <c r="G81" s="7">
        <f t="shared" si="15"/>
        <v>18051977.960000001</v>
      </c>
      <c r="H81" s="7">
        <f t="shared" si="15"/>
        <v>18051977.960000001</v>
      </c>
      <c r="I81" s="7">
        <f t="shared" si="15"/>
        <v>3426689.24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0.19685039370078741" right="0.19685039370078741" top="0.19685039370078741" bottom="0.19685039370078741" header="0.31496062992125984" footer="0.31496062992125984"/>
  <pageSetup scale="62" orientation="portrait" r:id="rId1"/>
  <ignoredErrors>
    <ignoredError sqref="D8:H8" numberStoredAsText="1"/>
    <ignoredError sqref="D9:I9 D17:E17 D27:E27 D37:I37 D47:E47 I47 D57:E57" formulaRange="1"/>
    <ignoredError sqref="F17:I17 F27:I27 F47:H47 F57:I57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2017-06-13T16:34:09Z</cp:lastPrinted>
  <dcterms:created xsi:type="dcterms:W3CDTF">2015-10-07T18:40:37Z</dcterms:created>
  <dcterms:modified xsi:type="dcterms:W3CDTF">2018-07-24T22:27:51Z</dcterms:modified>
</cp:coreProperties>
</file>