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10_ncr:8100000_{FF1AC560-6388-4730-A8EE-F9E9231A421F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I27" i="1" l="1"/>
  <c r="C27" i="1"/>
  <c r="I26" i="1"/>
  <c r="C26" i="1"/>
  <c r="I25" i="1"/>
  <c r="C25" i="1"/>
  <c r="I24" i="1"/>
  <c r="C24" i="1"/>
  <c r="I23" i="1"/>
  <c r="J23" i="1" s="1"/>
  <c r="I22" i="1"/>
  <c r="C22" i="1"/>
  <c r="I21" i="1"/>
  <c r="C21" i="1"/>
  <c r="C20" i="1"/>
  <c r="J20" i="1" s="1"/>
  <c r="J19" i="1"/>
  <c r="J18" i="1"/>
  <c r="J25" i="1" l="1"/>
  <c r="J27" i="1"/>
  <c r="J24" i="1"/>
  <c r="J26" i="1"/>
  <c r="I14" i="1" l="1"/>
  <c r="I13" i="1"/>
  <c r="C9" i="1"/>
  <c r="J9" i="1" s="1"/>
  <c r="J22" i="1" l="1"/>
  <c r="C15" i="1"/>
  <c r="C17" i="1"/>
  <c r="J17" i="1" s="1"/>
  <c r="C16" i="1"/>
  <c r="J16" i="1" s="1"/>
  <c r="J11" i="1"/>
  <c r="J12" i="1"/>
  <c r="J13" i="1"/>
  <c r="J14" i="1"/>
  <c r="J15" i="1"/>
  <c r="J21" i="1"/>
  <c r="J10" i="1"/>
</calcChain>
</file>

<file path=xl/sharedStrings.xml><?xml version="1.0" encoding="utf-8"?>
<sst xmlns="http://schemas.openxmlformats.org/spreadsheetml/2006/main" count="72" uniqueCount="44">
  <si>
    <t>Formato de programas con recursos concurrente por orden de gobierno</t>
  </si>
  <si>
    <t>Nombre del Programa</t>
  </si>
  <si>
    <t>Federal</t>
  </si>
  <si>
    <t>Estatal</t>
  </si>
  <si>
    <t>Municipal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</si>
  <si>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</si>
  <si>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</si>
  <si>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</si>
  <si>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</si>
  <si>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</si>
  <si>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</si>
  <si>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</si>
  <si>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</si>
  <si>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</si>
  <si>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</si>
  <si>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</si>
  <si>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</si>
  <si>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</si>
  <si>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Coahuila/Municipio de Múzquiz</t>
  </si>
  <si>
    <t>Fondo de Fortalecimiento 2017</t>
  </si>
  <si>
    <t>Otros (Rendimientos)</t>
  </si>
  <si>
    <t>Fondo Minero para Pavimento Asfaltico en Calle Arturo Elguezábal en Tiro 3 de la Localidad de Plaú</t>
  </si>
  <si>
    <t>Fondo Minero para Pavimento Asfáltico en Blvd. Francisco I. Madero entre Calles Benito Juárez y Venustiano Carranza en la Localidad de Esperanzas</t>
  </si>
  <si>
    <t>Fondo Minero para Pavimento Asfáltico en Calle 16 de Septiembre entre Morelos y Blvd. Sauz-Palaú en la Localidad de Minas de Barroterán</t>
  </si>
  <si>
    <t>Fondo Minero para Construcción de Plaza en Colonia Luis Donaldo Colosio</t>
  </si>
  <si>
    <t>Fondo Minero para Construcción de Plaza en Colonia del Sol</t>
  </si>
  <si>
    <t>Fondo de Fortalecimiento 2018</t>
  </si>
  <si>
    <t>Fondo de Infraestructura 2018</t>
  </si>
  <si>
    <t>Fortaseg Copart. 2016</t>
  </si>
  <si>
    <t>Fondo Minero para Suminstro de Luminarias Múzquiz</t>
  </si>
  <si>
    <t>SEDATU</t>
  </si>
  <si>
    <t>SCOTIABANK INVERLAT</t>
  </si>
  <si>
    <t>SHCP</t>
  </si>
  <si>
    <t>Periodo (al trimestre 2 del año 2018)</t>
  </si>
  <si>
    <t>Fondo de Hidrocarburos 2017</t>
  </si>
  <si>
    <t>Fondo Minero para Constr. De Obas de Alcantarillado Sanitario en Diferentes Colonias de la Ciudad (Las Aves)</t>
  </si>
  <si>
    <t>Fondo Minero para la Constr. De Red de Drenaje de Atarjeas con Descargas Domiciliarias en Col. Las Azucenas</t>
  </si>
  <si>
    <t>Fondo Minero para la Rehabilitación y Equipamiento en Plaza Ejido Rancherias</t>
  </si>
  <si>
    <t>Fondo de Hidrocarburos 2018</t>
  </si>
  <si>
    <t>Fondo Minero para la Rehabilitación y Equipamiento en Plaza Ejido la Mota</t>
  </si>
  <si>
    <t>Fondo Minero para la Contr. De Red de Drenaje en Col.las Azucenas 3era. Etapa</t>
  </si>
  <si>
    <t>Fondo Minero para la Rehabilitación y Equipamiento en Plaza Ejido la Cuchilla</t>
  </si>
  <si>
    <t>Fondo Minero para la Constr. De Red de Drenaje en la Comunidad de Rancherias</t>
  </si>
  <si>
    <t>SHCP - SEFIN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</si>
</sst>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right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wrapText="1"/>
    </xf>
    <xf numFmtId="0" fontId="0" fillId="0" borderId="11" xfId="0" applyFill="1" applyBorder="1"/>
    <xf numFmtId="0" fontId="0" fillId="0" borderId="8" xfId="0" applyFill="1" applyBorder="1" applyAlignment="1">
      <alignment horizontal="right" vertical="center" wrapText="1"/>
    </xf>
    <xf numFmtId="164" fontId="0" fillId="0" borderId="8" xfId="0" applyNumberFormat="1" applyFill="1" applyBorder="1" applyAlignment="1">
      <alignment horizontal="righ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164" fontId="0" fillId="0" borderId="8" xfId="0" applyNumberFormat="1" applyFill="1" applyBorder="1"/>
    <xf numFmtId="0" fontId="0" fillId="0" borderId="8" xfId="0" applyFill="1" applyBorder="1"/>
    <xf numFmtId="43" fontId="4" fillId="0" borderId="8" xfId="5" applyFont="1" applyFill="1" applyBorder="1" applyAlignment="1">
      <alignment horizontal="justify" vertical="center" wrapText="1"/>
    </xf>
    <xf numFmtId="43" fontId="4" fillId="0" borderId="11" xfId="5" applyFont="1" applyFill="1" applyBorder="1" applyAlignment="1">
      <alignment horizontal="justify" vertical="center" wrapText="1"/>
    </xf>
    <xf numFmtId="43" fontId="5" fillId="0" borderId="11" xfId="5" applyFont="1" applyFill="1" applyBorder="1"/>
    <xf numFmtId="43" fontId="0" fillId="0" borderId="11" xfId="5" applyFont="1" applyFill="1" applyBorder="1"/>
    <xf numFmtId="43" fontId="4" fillId="0" borderId="8" xfId="5" applyFont="1" applyFill="1" applyBorder="1" applyAlignment="1">
      <alignment horizontal="right" vertical="center" wrapText="1"/>
    </xf>
    <xf numFmtId="43" fontId="5" fillId="0" borderId="8" xfId="5" applyFont="1" applyFill="1" applyBorder="1" applyAlignment="1">
      <alignment horizontal="right" vertical="center" wrapText="1"/>
    </xf>
    <xf numFmtId="43" fontId="0" fillId="0" borderId="8" xfId="5" applyFont="1" applyFill="1" applyBorder="1" applyAlignment="1">
      <alignment horizontal="right" vertical="center" wrapText="1"/>
    </xf>
    <xf numFmtId="43" fontId="0" fillId="0" borderId="8" xfId="5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 xr:uid="{00000000-0005-0000-0000-000000000000}"/>
    <cellStyle name="Incorrecto 2" xfId="2" xr:uid="{00000000-0005-0000-0000-000001000000}"/>
    <cellStyle name="Millares" xfId="5" builtinId="3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="90" zoomScaleNormal="90" workbookViewId="0">
      <selection activeCell="D34" sqref="D34"/>
    </sheetView>
  </sheetViews>
  <sheetFormatPr baseColWidth="10" defaultRowHeight="15" x14ac:dyDescent="0.25"/>
  <cols>
    <col min="1" max="1" width="24.85546875" customWidth="1"/>
    <col min="2" max="10" width="14.5703125" customWidth="1"/>
  </cols>
  <sheetData>
    <row r="1" spans="1:11" x14ac:dyDescent="0.25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6"/>
    </row>
    <row r="2" spans="1:11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9"/>
    </row>
    <row r="3" spans="1:11" x14ac:dyDescent="0.25">
      <c r="A3" s="27" t="s">
        <v>33</v>
      </c>
      <c r="B3" s="30"/>
      <c r="C3" s="30"/>
      <c r="D3" s="30"/>
      <c r="E3" s="30"/>
      <c r="F3" s="30"/>
      <c r="G3" s="30"/>
      <c r="H3" s="30"/>
      <c r="I3" s="30"/>
      <c r="J3" s="31"/>
    </row>
    <row r="4" spans="1:11" x14ac:dyDescent="0.25">
      <c r="A4" s="32" t="s">
        <v>1</v>
      </c>
      <c r="B4" s="33" t="s">
        <v>2</v>
      </c>
      <c r="C4" s="34"/>
      <c r="D4" s="34" t="s">
        <v>3</v>
      </c>
      <c r="E4" s="34"/>
      <c r="F4" s="34" t="s">
        <v>4</v>
      </c>
      <c r="G4" s="34"/>
      <c r="H4" s="34" t="s">
        <v>20</v>
      </c>
      <c r="I4" s="34"/>
      <c r="J4" s="36" t="s">
        <v>5</v>
      </c>
    </row>
    <row r="5" spans="1:11" x14ac:dyDescent="0.25">
      <c r="A5" s="32"/>
      <c r="B5" s="35"/>
      <c r="C5" s="32"/>
      <c r="D5" s="32"/>
      <c r="E5" s="32"/>
      <c r="F5" s="32"/>
      <c r="G5" s="32"/>
      <c r="H5" s="32"/>
      <c r="I5" s="32"/>
      <c r="J5" s="37"/>
    </row>
    <row r="6" spans="1:11" x14ac:dyDescent="0.25">
      <c r="A6" s="32"/>
      <c r="B6" s="35"/>
      <c r="C6" s="32"/>
      <c r="D6" s="32"/>
      <c r="E6" s="32"/>
      <c r="F6" s="32"/>
      <c r="G6" s="32"/>
      <c r="H6" s="32"/>
      <c r="I6" s="32"/>
      <c r="J6" s="37"/>
    </row>
    <row r="7" spans="1:11" ht="30" x14ac:dyDescent="0.25">
      <c r="A7" s="32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34"/>
      <c r="K7" s="3"/>
    </row>
    <row r="8" spans="1:11" x14ac:dyDescent="0.25">
      <c r="A8" s="5" t="s">
        <v>8</v>
      </c>
      <c r="B8" s="6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</row>
    <row r="9" spans="1:11" ht="30" x14ac:dyDescent="0.25">
      <c r="A9" s="9" t="s">
        <v>34</v>
      </c>
      <c r="B9" s="16">
        <v>0</v>
      </c>
      <c r="C9" s="13">
        <f>344436+337293</f>
        <v>681729</v>
      </c>
      <c r="D9" s="20">
        <v>0</v>
      </c>
      <c r="E9" s="7">
        <v>0</v>
      </c>
      <c r="F9" s="20">
        <v>0</v>
      </c>
      <c r="G9" s="7">
        <v>0</v>
      </c>
      <c r="H9" s="11" t="s">
        <v>31</v>
      </c>
      <c r="I9" s="13">
        <v>0</v>
      </c>
      <c r="J9" s="13">
        <f>C9+E9+G9+I9</f>
        <v>681729</v>
      </c>
    </row>
    <row r="10" spans="1:11" ht="30" x14ac:dyDescent="0.25">
      <c r="A10" s="9" t="s">
        <v>19</v>
      </c>
      <c r="B10" s="16">
        <v>0</v>
      </c>
      <c r="C10" s="13">
        <v>0</v>
      </c>
      <c r="D10" s="20">
        <v>0</v>
      </c>
      <c r="E10" s="7">
        <v>0</v>
      </c>
      <c r="F10" s="20">
        <v>0</v>
      </c>
      <c r="G10" s="7">
        <v>0</v>
      </c>
      <c r="H10" s="11" t="s">
        <v>31</v>
      </c>
      <c r="I10" s="13">
        <v>216.85</v>
      </c>
      <c r="J10" s="13">
        <f>C10+E10+G10+I10</f>
        <v>216.85</v>
      </c>
      <c r="K10" s="3"/>
    </row>
    <row r="11" spans="1:11" ht="30" x14ac:dyDescent="0.25">
      <c r="A11" s="9" t="s">
        <v>28</v>
      </c>
      <c r="B11" s="17">
        <v>0</v>
      </c>
      <c r="C11" s="13">
        <v>0</v>
      </c>
      <c r="D11" s="20">
        <v>0</v>
      </c>
      <c r="E11" s="7">
        <v>0</v>
      </c>
      <c r="F11" s="20">
        <v>0</v>
      </c>
      <c r="G11" s="7">
        <v>0</v>
      </c>
      <c r="H11" s="11" t="s">
        <v>31</v>
      </c>
      <c r="I11" s="13">
        <v>1.24</v>
      </c>
      <c r="J11" s="13">
        <f t="shared" ref="J11:J27" si="0">C11+E11+G11+I11</f>
        <v>1.24</v>
      </c>
    </row>
    <row r="12" spans="1:11" ht="53.25" customHeight="1" x14ac:dyDescent="0.25">
      <c r="A12" s="9" t="s">
        <v>21</v>
      </c>
      <c r="B12" s="17">
        <v>0</v>
      </c>
      <c r="C12" s="13">
        <v>0</v>
      </c>
      <c r="D12" s="20">
        <v>0</v>
      </c>
      <c r="E12" s="7">
        <v>0</v>
      </c>
      <c r="F12" s="20">
        <v>0</v>
      </c>
      <c r="G12" s="7">
        <v>0</v>
      </c>
      <c r="H12" s="11" t="s">
        <v>31</v>
      </c>
      <c r="I12" s="13">
        <v>34.74</v>
      </c>
      <c r="J12" s="13">
        <f t="shared" si="0"/>
        <v>34.74</v>
      </c>
    </row>
    <row r="13" spans="1:11" ht="63.75" customHeight="1" x14ac:dyDescent="0.25">
      <c r="A13" s="9" t="s">
        <v>22</v>
      </c>
      <c r="B13" s="18">
        <v>0</v>
      </c>
      <c r="C13" s="12">
        <v>0</v>
      </c>
      <c r="D13" s="21">
        <v>0</v>
      </c>
      <c r="E13" s="7">
        <v>0</v>
      </c>
      <c r="F13" s="21">
        <v>0</v>
      </c>
      <c r="G13" s="7">
        <v>0</v>
      </c>
      <c r="H13" s="11" t="s">
        <v>31</v>
      </c>
      <c r="I13" s="8">
        <f>92.28</f>
        <v>92.28</v>
      </c>
      <c r="J13" s="13">
        <f t="shared" si="0"/>
        <v>92.28</v>
      </c>
    </row>
    <row r="14" spans="1:11" ht="72.75" x14ac:dyDescent="0.25">
      <c r="A14" s="9" t="s">
        <v>23</v>
      </c>
      <c r="B14" s="19">
        <v>0</v>
      </c>
      <c r="C14" s="12">
        <v>0</v>
      </c>
      <c r="D14" s="22">
        <v>0</v>
      </c>
      <c r="E14" s="7">
        <v>0</v>
      </c>
      <c r="F14" s="22">
        <v>0</v>
      </c>
      <c r="G14" s="7">
        <v>0</v>
      </c>
      <c r="H14" s="11" t="s">
        <v>31</v>
      </c>
      <c r="I14" s="12">
        <f>69.13</f>
        <v>69.13</v>
      </c>
      <c r="J14" s="13">
        <f t="shared" si="0"/>
        <v>69.13</v>
      </c>
    </row>
    <row r="15" spans="1:11" ht="24.75" x14ac:dyDescent="0.25">
      <c r="A15" s="9" t="s">
        <v>29</v>
      </c>
      <c r="B15" s="10" t="s">
        <v>30</v>
      </c>
      <c r="C15" s="12">
        <f>381408+572112</f>
        <v>953520</v>
      </c>
      <c r="D15" s="22">
        <v>0</v>
      </c>
      <c r="E15" s="7">
        <v>0</v>
      </c>
      <c r="F15" s="22">
        <v>0</v>
      </c>
      <c r="G15" s="7">
        <v>3.12</v>
      </c>
      <c r="H15" s="22">
        <v>0</v>
      </c>
      <c r="I15" s="12">
        <v>0</v>
      </c>
      <c r="J15" s="13">
        <f>C15+E15+G15+I15</f>
        <v>953523.12</v>
      </c>
    </row>
    <row r="16" spans="1:11" ht="39.75" customHeight="1" x14ac:dyDescent="0.25">
      <c r="A16" s="9" t="s">
        <v>24</v>
      </c>
      <c r="B16" s="10" t="s">
        <v>30</v>
      </c>
      <c r="C16" s="12">
        <f>399782+599674</f>
        <v>999456</v>
      </c>
      <c r="D16" s="22">
        <v>0</v>
      </c>
      <c r="E16" s="7">
        <v>0</v>
      </c>
      <c r="F16" s="22">
        <v>0</v>
      </c>
      <c r="G16" s="7">
        <v>0</v>
      </c>
      <c r="H16" s="22">
        <v>0</v>
      </c>
      <c r="I16" s="12">
        <v>0</v>
      </c>
      <c r="J16" s="13">
        <f t="shared" si="0"/>
        <v>999456</v>
      </c>
    </row>
    <row r="17" spans="1:10" ht="36.75" x14ac:dyDescent="0.25">
      <c r="A17" s="9" t="s">
        <v>25</v>
      </c>
      <c r="B17" s="10" t="s">
        <v>30</v>
      </c>
      <c r="C17" s="12">
        <f>399991+599987</f>
        <v>999978</v>
      </c>
      <c r="D17" s="22">
        <v>0</v>
      </c>
      <c r="E17" s="7">
        <v>0</v>
      </c>
      <c r="F17" s="22">
        <v>0</v>
      </c>
      <c r="G17" s="7">
        <v>0</v>
      </c>
      <c r="H17" s="22">
        <v>0</v>
      </c>
      <c r="I17" s="12">
        <v>0</v>
      </c>
      <c r="J17" s="13">
        <f>C17+E17+G17+I17</f>
        <v>999978</v>
      </c>
    </row>
    <row r="18" spans="1:10" ht="60.75" x14ac:dyDescent="0.25">
      <c r="A18" s="9" t="s">
        <v>35</v>
      </c>
      <c r="B18" s="10" t="s">
        <v>30</v>
      </c>
      <c r="C18" s="12">
        <v>419677.39</v>
      </c>
      <c r="D18" s="22">
        <v>0</v>
      </c>
      <c r="E18" s="7">
        <v>0</v>
      </c>
      <c r="F18" s="22">
        <v>0</v>
      </c>
      <c r="G18" s="7">
        <v>0</v>
      </c>
      <c r="H18" s="22">
        <v>0</v>
      </c>
      <c r="I18" s="12">
        <v>0</v>
      </c>
      <c r="J18" s="13">
        <f>C18+E18+G18+I18</f>
        <v>419677.39</v>
      </c>
    </row>
    <row r="19" spans="1:10" ht="60.75" x14ac:dyDescent="0.25">
      <c r="A19" s="9" t="s">
        <v>36</v>
      </c>
      <c r="B19" s="10" t="s">
        <v>30</v>
      </c>
      <c r="C19" s="12">
        <v>575485.76</v>
      </c>
      <c r="D19" s="22">
        <v>0</v>
      </c>
      <c r="E19" s="7">
        <v>0</v>
      </c>
      <c r="F19" s="22">
        <v>0</v>
      </c>
      <c r="G19" s="7">
        <v>0</v>
      </c>
      <c r="H19" s="22">
        <v>0</v>
      </c>
      <c r="I19" s="12">
        <v>0</v>
      </c>
      <c r="J19" s="13">
        <f>C19+E19+G19+I19</f>
        <v>575485.76</v>
      </c>
    </row>
    <row r="20" spans="1:10" ht="36.75" x14ac:dyDescent="0.25">
      <c r="A20" s="9" t="s">
        <v>42</v>
      </c>
      <c r="B20" s="10" t="s">
        <v>30</v>
      </c>
      <c r="C20" s="14">
        <f>329469</f>
        <v>329469</v>
      </c>
      <c r="D20" s="23">
        <v>0</v>
      </c>
      <c r="E20" s="7">
        <v>0</v>
      </c>
      <c r="F20" s="23">
        <v>0</v>
      </c>
      <c r="G20" s="7">
        <v>0</v>
      </c>
      <c r="H20" s="23">
        <v>0</v>
      </c>
      <c r="I20" s="12">
        <v>0</v>
      </c>
      <c r="J20" s="13">
        <f>C20+E20+G20+I20</f>
        <v>329469</v>
      </c>
    </row>
    <row r="21" spans="1:10" ht="30" x14ac:dyDescent="0.25">
      <c r="A21" s="9" t="s">
        <v>26</v>
      </c>
      <c r="B21" s="10" t="s">
        <v>32</v>
      </c>
      <c r="C21" s="12">
        <f>3506068.41*6</f>
        <v>21036410.460000001</v>
      </c>
      <c r="D21" s="22">
        <v>0</v>
      </c>
      <c r="E21" s="7">
        <v>0</v>
      </c>
      <c r="F21" s="22">
        <v>0</v>
      </c>
      <c r="G21" s="7">
        <v>0</v>
      </c>
      <c r="H21" s="11" t="s">
        <v>31</v>
      </c>
      <c r="I21" s="12">
        <f>571.33+545.52+474.23+376.34+211.75+0.51+0.06</f>
        <v>2179.7400000000002</v>
      </c>
      <c r="J21" s="13">
        <f t="shared" si="0"/>
        <v>21038590.199999999</v>
      </c>
    </row>
    <row r="22" spans="1:10" ht="30" x14ac:dyDescent="0.25">
      <c r="A22" s="9" t="s">
        <v>27</v>
      </c>
      <c r="B22" s="10" t="s">
        <v>32</v>
      </c>
      <c r="C22" s="12">
        <f>1378093.62*6</f>
        <v>8268561.7200000007</v>
      </c>
      <c r="D22" s="22">
        <v>0</v>
      </c>
      <c r="E22" s="7">
        <v>0</v>
      </c>
      <c r="F22" s="22">
        <v>0</v>
      </c>
      <c r="G22" s="7">
        <v>0</v>
      </c>
      <c r="H22" s="11" t="s">
        <v>31</v>
      </c>
      <c r="I22" s="12">
        <f>246.74+222.03+184.73+145.75+91.87+0.2</f>
        <v>891.32</v>
      </c>
      <c r="J22" s="13">
        <f t="shared" si="0"/>
        <v>8269453.040000001</v>
      </c>
    </row>
    <row r="23" spans="1:10" ht="48.75" x14ac:dyDescent="0.25">
      <c r="A23" s="9" t="s">
        <v>39</v>
      </c>
      <c r="B23" s="10" t="s">
        <v>30</v>
      </c>
      <c r="C23" s="14">
        <v>241215</v>
      </c>
      <c r="D23" s="23">
        <v>0</v>
      </c>
      <c r="E23" s="7">
        <v>0</v>
      </c>
      <c r="F23" s="23">
        <v>0</v>
      </c>
      <c r="G23" s="7">
        <v>0</v>
      </c>
      <c r="H23" s="11" t="s">
        <v>31</v>
      </c>
      <c r="I23" s="15">
        <f>2.01+20.1</f>
        <v>22.11</v>
      </c>
      <c r="J23" s="13">
        <f t="shared" si="0"/>
        <v>241237.11</v>
      </c>
    </row>
    <row r="24" spans="1:10" ht="36.75" x14ac:dyDescent="0.25">
      <c r="A24" s="9" t="s">
        <v>40</v>
      </c>
      <c r="B24" s="10" t="s">
        <v>30</v>
      </c>
      <c r="C24" s="14">
        <f>750000</f>
        <v>750000</v>
      </c>
      <c r="D24" s="23">
        <v>0</v>
      </c>
      <c r="E24" s="7">
        <v>0</v>
      </c>
      <c r="F24" s="23">
        <v>0</v>
      </c>
      <c r="G24" s="7">
        <v>0</v>
      </c>
      <c r="H24" s="11" t="s">
        <v>31</v>
      </c>
      <c r="I24" s="15">
        <f>6.24+62.5</f>
        <v>68.739999999999995</v>
      </c>
      <c r="J24" s="13">
        <f t="shared" si="0"/>
        <v>750068.74</v>
      </c>
    </row>
    <row r="25" spans="1:10" ht="48.75" x14ac:dyDescent="0.25">
      <c r="A25" s="9" t="s">
        <v>37</v>
      </c>
      <c r="B25" s="10" t="s">
        <v>30</v>
      </c>
      <c r="C25" s="14">
        <f>632491</f>
        <v>632491</v>
      </c>
      <c r="D25" s="23">
        <v>0</v>
      </c>
      <c r="E25" s="7">
        <v>0</v>
      </c>
      <c r="F25" s="23">
        <v>0</v>
      </c>
      <c r="G25" s="7">
        <v>0</v>
      </c>
      <c r="H25" s="11" t="s">
        <v>31</v>
      </c>
      <c r="I25" s="15">
        <f>5.27+44.1</f>
        <v>49.370000000000005</v>
      </c>
      <c r="J25" s="13">
        <f t="shared" si="0"/>
        <v>632540.37</v>
      </c>
    </row>
    <row r="26" spans="1:10" ht="48.75" x14ac:dyDescent="0.25">
      <c r="A26" s="9" t="s">
        <v>41</v>
      </c>
      <c r="B26" s="10" t="s">
        <v>30</v>
      </c>
      <c r="C26" s="14">
        <f>732898</f>
        <v>732898</v>
      </c>
      <c r="D26" s="23">
        <v>0</v>
      </c>
      <c r="E26" s="7">
        <v>0</v>
      </c>
      <c r="F26" s="23">
        <v>0</v>
      </c>
      <c r="G26" s="7">
        <v>0</v>
      </c>
      <c r="H26" s="11" t="s">
        <v>31</v>
      </c>
      <c r="I26" s="15">
        <f>6.1+61.07</f>
        <v>67.17</v>
      </c>
      <c r="J26" s="13">
        <f t="shared" si="0"/>
        <v>732965.17</v>
      </c>
    </row>
    <row r="27" spans="1:10" ht="30" x14ac:dyDescent="0.25">
      <c r="A27" s="9" t="s">
        <v>38</v>
      </c>
      <c r="B27" s="15" t="s">
        <v>43</v>
      </c>
      <c r="C27" s="14">
        <f>372233+371604+5937.35+5263.42+368011+361863+344436+337293+15746+5348.8</f>
        <v>2187735.5699999998</v>
      </c>
      <c r="D27" s="23">
        <v>0</v>
      </c>
      <c r="E27" s="7">
        <v>0</v>
      </c>
      <c r="F27" s="23">
        <v>0</v>
      </c>
      <c r="G27" s="7">
        <v>0</v>
      </c>
      <c r="H27" s="11" t="s">
        <v>31</v>
      </c>
      <c r="I27" s="15">
        <f>78.64+90.44+38.2</f>
        <v>207.27999999999997</v>
      </c>
      <c r="J27" s="13">
        <f t="shared" si="0"/>
        <v>2187942.8499999996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31496062992125984" right="0.31496062992125984" top="0.19685039370078741" bottom="0.19685039370078741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2018-08-02T17:00:17Z</cp:lastPrinted>
  <dcterms:created xsi:type="dcterms:W3CDTF">2015-09-03T16:32:59Z</dcterms:created>
  <dcterms:modified xsi:type="dcterms:W3CDTF">2018-08-07T16:38:52Z</dcterms:modified>
</cp:coreProperties>
</file>