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"/>
    </mc:Choice>
  </mc:AlternateContent>
  <bookViews>
    <workbookView xWindow="0" yWindow="0" windowWidth="20490" windowHeight="775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C29" i="1" l="1"/>
  <c r="C26" i="1"/>
  <c r="C25" i="1"/>
  <c r="C23" i="1"/>
  <c r="C22" i="1"/>
  <c r="C21" i="1"/>
  <c r="C20" i="1"/>
  <c r="C16" i="1"/>
  <c r="C14" i="1"/>
  <c r="C12" i="1"/>
  <c r="G44" i="1" l="1"/>
  <c r="F44" i="1"/>
  <c r="D44" i="1"/>
  <c r="C39" i="1"/>
  <c r="C28" i="1"/>
  <c r="E28" i="1" s="1"/>
  <c r="H28" i="1" s="1"/>
  <c r="C19" i="1"/>
  <c r="E19" i="1" s="1"/>
  <c r="H19" i="1" s="1"/>
  <c r="C9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7" i="1"/>
  <c r="H24" i="1"/>
  <c r="H23" i="1"/>
  <c r="H22" i="1"/>
  <c r="H20" i="1"/>
  <c r="H18" i="1"/>
  <c r="H17" i="1"/>
  <c r="H15" i="1"/>
  <c r="H13" i="1"/>
  <c r="H11" i="1"/>
  <c r="H10" i="1"/>
  <c r="E43" i="1"/>
  <c r="E42" i="1"/>
  <c r="E41" i="1"/>
  <c r="E40" i="1"/>
  <c r="E39" i="1"/>
  <c r="H39" i="1" s="1"/>
  <c r="E38" i="1"/>
  <c r="E37" i="1"/>
  <c r="E36" i="1"/>
  <c r="E35" i="1"/>
  <c r="E34" i="1"/>
  <c r="E33" i="1"/>
  <c r="E32" i="1"/>
  <c r="E31" i="1"/>
  <c r="E30" i="1"/>
  <c r="E29" i="1"/>
  <c r="H29" i="1" s="1"/>
  <c r="E27" i="1"/>
  <c r="E26" i="1"/>
  <c r="H26" i="1" s="1"/>
  <c r="E25" i="1"/>
  <c r="H25" i="1" s="1"/>
  <c r="E24" i="1"/>
  <c r="E23" i="1"/>
  <c r="E22" i="1"/>
  <c r="E21" i="1"/>
  <c r="H21" i="1" s="1"/>
  <c r="E20" i="1"/>
  <c r="E18" i="1"/>
  <c r="E17" i="1"/>
  <c r="E16" i="1"/>
  <c r="H16" i="1" s="1"/>
  <c r="E15" i="1"/>
  <c r="E14" i="1"/>
  <c r="H14" i="1" s="1"/>
  <c r="E13" i="1"/>
  <c r="E12" i="1"/>
  <c r="H12" i="1" s="1"/>
  <c r="E11" i="1"/>
  <c r="E10" i="1"/>
  <c r="C44" i="1" l="1"/>
  <c r="E9" i="1"/>
  <c r="H9" i="1" s="1"/>
  <c r="H44" i="1" s="1"/>
  <c r="E44" i="1" l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<sst xmlns="http://schemas.openxmlformats.org/spreadsheetml/2006/main" count="52" uniqueCount="52">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</sst>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Normal="100" workbookViewId="0">
      <selection activeCell="B2" sqref="B2:H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160102350.25919998</v>
      </c>
      <c r="D9" s="8">
        <v>31391501.91</v>
      </c>
      <c r="E9" s="8">
        <f>D9-C9</f>
        <v>-128710848.34919998</v>
      </c>
      <c r="F9" s="8">
        <v>40888909.259999998</v>
      </c>
      <c r="G9" s="8">
        <v>40707050.530000001</v>
      </c>
      <c r="H9" s="8">
        <f>E9-F9</f>
        <v>-169599757.60919997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f t="shared" ref="E10:E43" si="0">D10-C10</f>
        <v>0</v>
      </c>
      <c r="F10" s="6">
        <v>0</v>
      </c>
      <c r="G10" s="6">
        <v>0</v>
      </c>
      <c r="H10" s="6">
        <f t="shared" ref="H10:H43" si="1">E10-F10</f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2:9" ht="12" customHeight="1" x14ac:dyDescent="0.2">
      <c r="B12" s="3" t="s">
        <v>15</v>
      </c>
      <c r="C12" s="6">
        <f>64476133.5264-426497.65</f>
        <v>64049635.876400001</v>
      </c>
      <c r="D12" s="6">
        <v>8969495.3499999996</v>
      </c>
      <c r="E12" s="6">
        <f t="shared" si="0"/>
        <v>-55080140.5264</v>
      </c>
      <c r="F12" s="6">
        <v>19166627.949999999</v>
      </c>
      <c r="G12" s="6">
        <v>19033455.440000001</v>
      </c>
      <c r="H12" s="6">
        <f t="shared" si="1"/>
        <v>-74246768.476400003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f>48374791.29-17498.33</f>
        <v>48357292.960000001</v>
      </c>
      <c r="D14" s="6">
        <v>19883426.559999999</v>
      </c>
      <c r="E14" s="6">
        <f t="shared" si="0"/>
        <v>-28473866.400000002</v>
      </c>
      <c r="F14" s="6">
        <v>14866646.810000001</v>
      </c>
      <c r="G14" s="6">
        <v>14862382.619999999</v>
      </c>
      <c r="H14" s="6">
        <f t="shared" si="1"/>
        <v>-43340513.210000001</v>
      </c>
    </row>
    <row r="15" spans="2:9" ht="14.45" customHeight="1" x14ac:dyDescent="0.2">
      <c r="B15" s="3" t="s">
        <v>18</v>
      </c>
      <c r="C15" s="6">
        <v>455610.55799999996</v>
      </c>
      <c r="D15" s="6">
        <v>20000</v>
      </c>
      <c r="E15" s="6">
        <f t="shared" si="0"/>
        <v>-435610.55799999996</v>
      </c>
      <c r="F15" s="6">
        <v>114934.57</v>
      </c>
      <c r="G15" s="6">
        <v>114934.57</v>
      </c>
      <c r="H15" s="6">
        <f t="shared" si="1"/>
        <v>-550545.12800000003</v>
      </c>
    </row>
    <row r="16" spans="2:9" ht="25.9" customHeight="1" x14ac:dyDescent="0.2">
      <c r="B16" s="3" t="s">
        <v>19</v>
      </c>
      <c r="C16" s="6">
        <f>46071890.5344-258978</f>
        <v>45812912.534400001</v>
      </c>
      <c r="D16" s="6">
        <v>1230010</v>
      </c>
      <c r="E16" s="6">
        <f t="shared" si="0"/>
        <v>-44582902.534400001</v>
      </c>
      <c r="F16" s="6">
        <v>5476686.6500000004</v>
      </c>
      <c r="G16" s="6">
        <v>5437716.6200000001</v>
      </c>
      <c r="H16" s="6">
        <f t="shared" si="1"/>
        <v>-50059589.1844</v>
      </c>
    </row>
    <row r="17" spans="2:8" ht="14.45" customHeight="1" x14ac:dyDescent="0.2">
      <c r="B17" s="3" t="s">
        <v>20</v>
      </c>
      <c r="C17" s="6">
        <v>1426898.3303999999</v>
      </c>
      <c r="D17" s="6">
        <v>1288570</v>
      </c>
      <c r="E17" s="6">
        <f t="shared" si="0"/>
        <v>-138328.33039999986</v>
      </c>
      <c r="F17" s="6">
        <v>1264013.28</v>
      </c>
      <c r="G17" s="6">
        <v>1258561.28</v>
      </c>
      <c r="H17" s="6">
        <f t="shared" si="1"/>
        <v>-1402341.6103999999</v>
      </c>
    </row>
    <row r="18" spans="2:8" ht="10.9" customHeight="1" x14ac:dyDescent="0.2">
      <c r="B18" s="3"/>
      <c r="C18" s="6"/>
      <c r="D18" s="6"/>
      <c r="E18" s="6">
        <f t="shared" si="0"/>
        <v>0</v>
      </c>
      <c r="F18" s="6"/>
      <c r="G18" s="6"/>
      <c r="H18" s="6">
        <f t="shared" si="1"/>
        <v>0</v>
      </c>
    </row>
    <row r="19" spans="2:8" s="9" customFormat="1" ht="14.45" customHeight="1" x14ac:dyDescent="0.2">
      <c r="B19" s="2" t="s">
        <v>21</v>
      </c>
      <c r="C19" s="8">
        <f>SUM(C20:C26)</f>
        <v>111805764.73159999</v>
      </c>
      <c r="D19" s="8">
        <v>16310642.15</v>
      </c>
      <c r="E19" s="8">
        <f t="shared" si="0"/>
        <v>-95495122.581599981</v>
      </c>
      <c r="F19" s="8">
        <v>20552049.300000001</v>
      </c>
      <c r="G19" s="8">
        <v>17911235.68</v>
      </c>
      <c r="H19" s="8">
        <f t="shared" si="1"/>
        <v>-116047171.88159998</v>
      </c>
    </row>
    <row r="20" spans="2:8" ht="12" customHeight="1" x14ac:dyDescent="0.2">
      <c r="B20" s="3" t="s">
        <v>22</v>
      </c>
      <c r="C20" s="6">
        <f>7994942.5896-3803</f>
        <v>7991139.5895999996</v>
      </c>
      <c r="D20" s="6">
        <v>429771</v>
      </c>
      <c r="E20" s="6">
        <f t="shared" si="0"/>
        <v>-7561368.5895999996</v>
      </c>
      <c r="F20" s="6">
        <v>1972569.25</v>
      </c>
      <c r="G20" s="6">
        <v>1971734.05</v>
      </c>
      <c r="H20" s="6">
        <f t="shared" si="1"/>
        <v>-9533937.8396000005</v>
      </c>
    </row>
    <row r="21" spans="2:8" ht="14.45" customHeight="1" x14ac:dyDescent="0.2">
      <c r="B21" s="3" t="s">
        <v>23</v>
      </c>
      <c r="C21" s="6">
        <f>84274803.5088-30533.33</f>
        <v>84244270.178800002</v>
      </c>
      <c r="D21" s="6">
        <v>12818183.15</v>
      </c>
      <c r="E21" s="6">
        <f t="shared" si="0"/>
        <v>-71426087.028799996</v>
      </c>
      <c r="F21" s="6">
        <v>12403046.609999999</v>
      </c>
      <c r="G21" s="6">
        <v>9975279.1099999994</v>
      </c>
      <c r="H21" s="6">
        <f t="shared" si="1"/>
        <v>-83829133.638799995</v>
      </c>
    </row>
    <row r="22" spans="2:8" ht="15" customHeight="1" x14ac:dyDescent="0.2">
      <c r="B22" s="3" t="s">
        <v>24</v>
      </c>
      <c r="C22" s="6">
        <f>2384596.3392-1333.32</f>
        <v>2383263.0192</v>
      </c>
      <c r="D22" s="6">
        <v>280556</v>
      </c>
      <c r="E22" s="6">
        <f t="shared" si="0"/>
        <v>-2102707.0192</v>
      </c>
      <c r="F22" s="6">
        <v>725903.05</v>
      </c>
      <c r="G22" s="6">
        <v>718665.56</v>
      </c>
      <c r="H22" s="6">
        <f t="shared" si="1"/>
        <v>-2828610.0691999998</v>
      </c>
    </row>
    <row r="23" spans="2:8" ht="24.75" customHeight="1" x14ac:dyDescent="0.2">
      <c r="B23" s="3" t="s">
        <v>25</v>
      </c>
      <c r="C23" s="6">
        <f>4000163.9292-2719</f>
        <v>3997444.9292000001</v>
      </c>
      <c r="D23" s="6">
        <v>1076875</v>
      </c>
      <c r="E23" s="6">
        <f t="shared" si="0"/>
        <v>-2920569.9292000001</v>
      </c>
      <c r="F23" s="6">
        <v>1677988.62</v>
      </c>
      <c r="G23" s="6">
        <v>1634034.01</v>
      </c>
      <c r="H23" s="6">
        <f t="shared" si="1"/>
        <v>-4598558.5492000002</v>
      </c>
    </row>
    <row r="24" spans="2:8" x14ac:dyDescent="0.2">
      <c r="B24" s="3" t="s">
        <v>27</v>
      </c>
      <c r="C24" s="6">
        <v>0</v>
      </c>
      <c r="D24" s="6">
        <v>0</v>
      </c>
      <c r="E24" s="6">
        <f t="shared" si="0"/>
        <v>0</v>
      </c>
      <c r="F24" s="6">
        <v>0</v>
      </c>
      <c r="G24" s="6">
        <v>0</v>
      </c>
      <c r="H24" s="6">
        <f t="shared" si="1"/>
        <v>0</v>
      </c>
    </row>
    <row r="25" spans="2:8" x14ac:dyDescent="0.2">
      <c r="B25" s="3" t="s">
        <v>28</v>
      </c>
      <c r="C25" s="6">
        <f>11133036.2964-4160</f>
        <v>11128876.296399999</v>
      </c>
      <c r="D25" s="6">
        <v>1705257</v>
      </c>
      <c r="E25" s="6">
        <f t="shared" si="0"/>
        <v>-9423619.2963999994</v>
      </c>
      <c r="F25" s="6">
        <v>3588731.52</v>
      </c>
      <c r="G25" s="6">
        <v>3493262.7</v>
      </c>
      <c r="H25" s="6">
        <f t="shared" si="1"/>
        <v>-13012350.816399999</v>
      </c>
    </row>
    <row r="26" spans="2:8" x14ac:dyDescent="0.2">
      <c r="B26" s="3" t="s">
        <v>29</v>
      </c>
      <c r="C26" s="6">
        <f>2100031.7184-39261</f>
        <v>2060770.7184000001</v>
      </c>
      <c r="D26" s="6">
        <v>0</v>
      </c>
      <c r="E26" s="6">
        <f t="shared" si="0"/>
        <v>-2060770.7184000001</v>
      </c>
      <c r="F26" s="6">
        <v>183810.25</v>
      </c>
      <c r="G26" s="6">
        <v>118260.25</v>
      </c>
      <c r="H26" s="6">
        <f t="shared" si="1"/>
        <v>-2244580.9684000001</v>
      </c>
    </row>
    <row r="27" spans="2:8" ht="10.9" customHeight="1" x14ac:dyDescent="0.2">
      <c r="B27" s="3"/>
      <c r="C27" s="6"/>
      <c r="D27" s="6"/>
      <c r="E27" s="6">
        <f t="shared" si="0"/>
        <v>0</v>
      </c>
      <c r="F27" s="6"/>
      <c r="G27" s="6"/>
      <c r="H27" s="6">
        <f t="shared" si="1"/>
        <v>0</v>
      </c>
    </row>
    <row r="28" spans="2:8" s="9" customFormat="1" x14ac:dyDescent="0.2">
      <c r="B28" s="2" t="s">
        <v>30</v>
      </c>
      <c r="C28" s="8">
        <f>SUM(C29:C37)</f>
        <v>2873254.8304000003</v>
      </c>
      <c r="D28" s="8">
        <v>113013.55</v>
      </c>
      <c r="E28" s="8">
        <f t="shared" si="0"/>
        <v>-2760241.2804000005</v>
      </c>
      <c r="F28" s="8">
        <v>544672.91</v>
      </c>
      <c r="G28" s="8">
        <v>544672.91</v>
      </c>
      <c r="H28" s="8">
        <f t="shared" si="1"/>
        <v>-3304914.1904000007</v>
      </c>
    </row>
    <row r="29" spans="2:8" ht="24" x14ac:dyDescent="0.2">
      <c r="B29" s="3" t="s">
        <v>31</v>
      </c>
      <c r="C29" s="6">
        <f>719333.1396+237830.98</f>
        <v>957164.11959999998</v>
      </c>
      <c r="D29" s="6">
        <v>24013.55</v>
      </c>
      <c r="E29" s="6">
        <f t="shared" si="0"/>
        <v>-933150.56959999993</v>
      </c>
      <c r="F29" s="6">
        <v>99088.7</v>
      </c>
      <c r="G29" s="6">
        <v>99088.7</v>
      </c>
      <c r="H29" s="6">
        <f t="shared" si="1"/>
        <v>-1032239.2695999999</v>
      </c>
    </row>
    <row r="30" spans="2:8" x14ac:dyDescent="0.2">
      <c r="B30" s="3" t="s">
        <v>32</v>
      </c>
      <c r="C30" s="6">
        <v>1916090.7108000002</v>
      </c>
      <c r="D30" s="6">
        <v>89000</v>
      </c>
      <c r="E30" s="6">
        <f t="shared" si="0"/>
        <v>-1827090.7108000002</v>
      </c>
      <c r="F30" s="6">
        <v>445584.21</v>
      </c>
      <c r="G30" s="6">
        <v>445584.21</v>
      </c>
      <c r="H30" s="6">
        <f t="shared" si="1"/>
        <v>-2272674.9208000004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f t="shared" si="1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0"/>
        <v>0</v>
      </c>
      <c r="F32" s="6">
        <v>0</v>
      </c>
      <c r="G32" s="6">
        <v>0</v>
      </c>
      <c r="H32" s="6">
        <f t="shared" si="1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0"/>
        <v>0</v>
      </c>
      <c r="F33" s="6">
        <v>0</v>
      </c>
      <c r="G33" s="6">
        <v>0</v>
      </c>
      <c r="H33" s="6">
        <f t="shared" si="1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0"/>
        <v>0</v>
      </c>
      <c r="F34" s="6">
        <v>0</v>
      </c>
      <c r="G34" s="6">
        <v>0</v>
      </c>
      <c r="H34" s="6">
        <f t="shared" si="1"/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f t="shared" si="0"/>
        <v>0</v>
      </c>
      <c r="F35" s="6">
        <v>0</v>
      </c>
      <c r="G35" s="6">
        <v>0</v>
      </c>
      <c r="H35" s="6">
        <f t="shared" si="1"/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0"/>
        <v>0</v>
      </c>
      <c r="F36" s="6">
        <v>0</v>
      </c>
      <c r="G36" s="6">
        <v>0</v>
      </c>
      <c r="H36" s="6">
        <f t="shared" si="1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0"/>
        <v>0</v>
      </c>
      <c r="F37" s="6">
        <v>0</v>
      </c>
      <c r="G37" s="6">
        <v>0</v>
      </c>
      <c r="H37" s="6">
        <f t="shared" si="1"/>
        <v>0</v>
      </c>
    </row>
    <row r="38" spans="2:8" x14ac:dyDescent="0.2">
      <c r="B38" s="3"/>
      <c r="C38" s="6"/>
      <c r="D38" s="6"/>
      <c r="E38" s="6">
        <f t="shared" si="0"/>
        <v>0</v>
      </c>
      <c r="F38" s="6"/>
      <c r="G38" s="6"/>
      <c r="H38" s="6">
        <f t="shared" si="1"/>
        <v>0</v>
      </c>
    </row>
    <row r="39" spans="2:8" s="9" customFormat="1" ht="21.6" customHeight="1" x14ac:dyDescent="0.2">
      <c r="B39" s="2" t="s">
        <v>40</v>
      </c>
      <c r="C39" s="8">
        <f>SUM(C40:C43)</f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f t="shared" si="0"/>
        <v>0</v>
      </c>
      <c r="F40" s="6">
        <v>0</v>
      </c>
      <c r="G40" s="6">
        <v>0</v>
      </c>
      <c r="H40" s="6">
        <f t="shared" si="1"/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f t="shared" si="0"/>
        <v>0</v>
      </c>
      <c r="F41" s="6">
        <v>0</v>
      </c>
      <c r="G41" s="6">
        <v>0</v>
      </c>
      <c r="H41" s="6">
        <f t="shared" si="1"/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0"/>
        <v>0</v>
      </c>
      <c r="F42" s="6">
        <v>0</v>
      </c>
      <c r="G42" s="6">
        <v>0</v>
      </c>
      <c r="H42" s="6">
        <f t="shared" si="1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f t="shared" si="0"/>
        <v>0</v>
      </c>
      <c r="F43" s="6">
        <v>0</v>
      </c>
      <c r="G43" s="6">
        <v>0</v>
      </c>
      <c r="H43" s="6">
        <f t="shared" si="1"/>
        <v>0</v>
      </c>
    </row>
    <row r="44" spans="2:8" ht="12.75" thickBot="1" x14ac:dyDescent="0.25">
      <c r="B44" s="4" t="s">
        <v>26</v>
      </c>
      <c r="C44" s="7">
        <f>C9+C19+C28+C39</f>
        <v>274781369.82119995</v>
      </c>
      <c r="D44" s="7">
        <f t="shared" ref="D44:H44" si="2">D9+D19+D28+D39</f>
        <v>47815157.609999999</v>
      </c>
      <c r="E44" s="7">
        <f t="shared" si="2"/>
        <v>-226966212.21119997</v>
      </c>
      <c r="F44" s="7">
        <f t="shared" si="2"/>
        <v>61985631.469999999</v>
      </c>
      <c r="G44" s="7">
        <f t="shared" si="2"/>
        <v>59162959.119999997</v>
      </c>
      <c r="H44" s="7">
        <f t="shared" si="2"/>
        <v>-288951843.68119997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2018-04-25T19:31:56Z</cp:lastPrinted>
  <dcterms:created xsi:type="dcterms:W3CDTF">2015-10-07T18:41:16Z</dcterms:created>
  <dcterms:modified xsi:type="dcterms:W3CDTF">2018-08-15T15:42:51Z</dcterms:modified>
</cp:coreProperties>
</file>