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zquiz\ro\IIEG TRANSPARENCIA FINANCIERA 2018\2018\IIEG TRANSPARENCIA FINANCIERA 3ER TRIMESTRE 2018\"/>
    </mc:Choice>
  </mc:AlternateContent>
  <xr:revisionPtr revIDLastSave="0" documentId="13_ncr:1_{C2EAB2CC-30E9-4E78-828F-FC79AAE80230}" xr6:coauthVersionLast="37" xr6:coauthVersionMax="37" xr10:uidLastSave="{00000000-0000-0000-0000-000000000000}"/>
  <bookViews>
    <workbookView xWindow="0" yWindow="0" windowWidth="28800" windowHeight="12135" tabRatio="861" firstSheet="1" activeTab="7" xr2:uid="{00000000-000D-0000-FFFF-FFFF00000000}"/>
  </bookViews>
  <sheets>
    <sheet name="Sub Admin. Pub. Municipal" sheetId="10" r:id="rId1"/>
    <sheet name="Sub. Mpio Armonizado y Eficient" sheetId="14" r:id="rId2"/>
    <sheet name="Sub. Grupos en Sit de Vulner." sheetId="15" r:id="rId3"/>
    <sheet name="Sub. Infaest. y Desarr. Mpal." sheetId="16" r:id="rId4"/>
    <sheet name="Sub Eval y Profes. de Corp" sheetId="17" r:id="rId5"/>
    <sheet name="Sub Prev. de Actos Del." sheetId="18" r:id="rId6"/>
    <sheet name="Sub. Gasto Admvo Seg. Publica." sheetId="19" r:id="rId7"/>
    <sheet name="Sub prot a la ciudadania y su e" sheetId="20" r:id="rId8"/>
    <sheet name="Observaciones Taller POA" sheetId="3" state="hidden" r:id="rId9"/>
  </sheets>
  <definedNames>
    <definedName name="_xlnm.Print_Area" localSheetId="8">'Observaciones Taller POA'!$A$2:$B$67</definedName>
  </definedNames>
  <calcPr calcId="162913"/>
</workbook>
</file>

<file path=xl/calcChain.xml><?xml version="1.0" encoding="utf-8"?>
<calcChain xmlns="http://schemas.openxmlformats.org/spreadsheetml/2006/main">
  <c r="L81" i="20" l="1"/>
  <c r="I81" i="20"/>
  <c r="F81" i="20"/>
  <c r="E81" i="20"/>
  <c r="D81" i="20"/>
  <c r="C81" i="20"/>
  <c r="B81" i="20"/>
  <c r="O78" i="20"/>
  <c r="O81" i="20" s="1"/>
  <c r="R54" i="20"/>
  <c r="R53" i="20"/>
  <c r="P52" i="20"/>
  <c r="N52" i="20"/>
  <c r="L52" i="20"/>
  <c r="J52" i="20"/>
  <c r="R52" i="20" s="1"/>
  <c r="P51" i="20"/>
  <c r="N51" i="20"/>
  <c r="L51" i="20"/>
  <c r="J51" i="20"/>
  <c r="R51" i="20" s="1"/>
  <c r="P45" i="20"/>
  <c r="N45" i="20"/>
  <c r="L45" i="20"/>
  <c r="J45" i="20"/>
  <c r="R45" i="20" s="1"/>
  <c r="P44" i="20"/>
  <c r="N44" i="20"/>
  <c r="L44" i="20"/>
  <c r="J44" i="20"/>
  <c r="R44" i="20" s="1"/>
  <c r="L94" i="19"/>
  <c r="I94" i="19"/>
  <c r="F94" i="19"/>
  <c r="E94" i="19"/>
  <c r="D94" i="19"/>
  <c r="C94" i="19"/>
  <c r="B94" i="19"/>
  <c r="O91" i="19"/>
  <c r="O90" i="19"/>
  <c r="O94" i="19" s="1"/>
  <c r="R61" i="19"/>
  <c r="R60" i="19"/>
  <c r="N59" i="19" s="1"/>
  <c r="P59" i="19"/>
  <c r="L59" i="19"/>
  <c r="N58" i="19"/>
  <c r="J58" i="19"/>
  <c r="R54" i="19"/>
  <c r="R53" i="19"/>
  <c r="N52" i="19" s="1"/>
  <c r="P52" i="19"/>
  <c r="L52" i="19"/>
  <c r="N51" i="19"/>
  <c r="J51" i="19"/>
  <c r="P45" i="19"/>
  <c r="N45" i="19"/>
  <c r="L45" i="19"/>
  <c r="J45" i="19"/>
  <c r="R45" i="19" s="1"/>
  <c r="P44" i="19"/>
  <c r="N44" i="19"/>
  <c r="L44" i="19"/>
  <c r="J44" i="19"/>
  <c r="R44" i="19" s="1"/>
  <c r="L88" i="18"/>
  <c r="I88" i="18"/>
  <c r="F88" i="18"/>
  <c r="E88" i="18"/>
  <c r="D88" i="18"/>
  <c r="C88" i="18"/>
  <c r="B88" i="18"/>
  <c r="O85" i="18"/>
  <c r="O88" i="18" s="1"/>
  <c r="R62" i="18"/>
  <c r="R61" i="18"/>
  <c r="P60" i="18"/>
  <c r="N60" i="18"/>
  <c r="L60" i="18"/>
  <c r="J60" i="18"/>
  <c r="R60" i="18" s="1"/>
  <c r="P59" i="18"/>
  <c r="N59" i="18"/>
  <c r="L59" i="18"/>
  <c r="J59" i="18"/>
  <c r="R59" i="18" s="1"/>
  <c r="R54" i="18"/>
  <c r="R53" i="18"/>
  <c r="P52" i="18"/>
  <c r="N52" i="18"/>
  <c r="L52" i="18"/>
  <c r="J52" i="18"/>
  <c r="R52" i="18" s="1"/>
  <c r="P51" i="18"/>
  <c r="N51" i="18"/>
  <c r="L51" i="18"/>
  <c r="J51" i="18"/>
  <c r="R51" i="18" s="1"/>
  <c r="P45" i="18"/>
  <c r="N45" i="18"/>
  <c r="L45" i="18"/>
  <c r="J45" i="18"/>
  <c r="R45" i="18" s="1"/>
  <c r="P44" i="18"/>
  <c r="N44" i="18"/>
  <c r="L44" i="18"/>
  <c r="J44" i="18"/>
  <c r="R44" i="18" s="1"/>
  <c r="L106" i="17"/>
  <c r="I106" i="17"/>
  <c r="F106" i="17"/>
  <c r="E106" i="17"/>
  <c r="D106" i="17"/>
  <c r="C106" i="17"/>
  <c r="B106" i="17"/>
  <c r="O103" i="17"/>
  <c r="O106" i="17" s="1"/>
  <c r="R69" i="17"/>
  <c r="R68" i="17"/>
  <c r="P67" i="17"/>
  <c r="N67" i="17"/>
  <c r="L67" i="17"/>
  <c r="J67" i="17"/>
  <c r="P66" i="17"/>
  <c r="N66" i="17"/>
  <c r="L66" i="17"/>
  <c r="J66" i="17"/>
  <c r="R66" i="17" s="1"/>
  <c r="R62" i="17"/>
  <c r="R61" i="17"/>
  <c r="P60" i="17" s="1"/>
  <c r="N60" i="17"/>
  <c r="J60" i="17"/>
  <c r="P59" i="17"/>
  <c r="L59" i="17"/>
  <c r="R55" i="17"/>
  <c r="R54" i="17"/>
  <c r="P53" i="17"/>
  <c r="N53" i="17"/>
  <c r="L53" i="17"/>
  <c r="J53" i="17"/>
  <c r="P52" i="17"/>
  <c r="N52" i="17"/>
  <c r="L52" i="17"/>
  <c r="J52" i="17"/>
  <c r="R52" i="17" s="1"/>
  <c r="P45" i="17"/>
  <c r="N45" i="17"/>
  <c r="L45" i="17"/>
  <c r="J45" i="17"/>
  <c r="R45" i="17" s="1"/>
  <c r="P44" i="17"/>
  <c r="N44" i="17"/>
  <c r="L44" i="17"/>
  <c r="J44" i="17"/>
  <c r="R44" i="17" s="1"/>
  <c r="P43" i="20" l="1"/>
  <c r="L43" i="20"/>
  <c r="N42" i="20"/>
  <c r="J42" i="20"/>
  <c r="N43" i="20"/>
  <c r="J43" i="20"/>
  <c r="R43" i="20" s="1"/>
  <c r="P42" i="20"/>
  <c r="L42" i="20"/>
  <c r="N43" i="19"/>
  <c r="J43" i="19"/>
  <c r="P42" i="19"/>
  <c r="L42" i="19"/>
  <c r="P43" i="19"/>
  <c r="L43" i="19"/>
  <c r="N42" i="19"/>
  <c r="J42" i="19"/>
  <c r="R42" i="19" s="1"/>
  <c r="L51" i="19"/>
  <c r="R51" i="19" s="1"/>
  <c r="P51" i="19"/>
  <c r="J52" i="19"/>
  <c r="R52" i="19" s="1"/>
  <c r="L58" i="19"/>
  <c r="R58" i="19" s="1"/>
  <c r="P58" i="19"/>
  <c r="J59" i="19"/>
  <c r="R59" i="19" s="1"/>
  <c r="P43" i="18"/>
  <c r="L43" i="18"/>
  <c r="N42" i="18"/>
  <c r="J42" i="18"/>
  <c r="N43" i="18"/>
  <c r="J43" i="18"/>
  <c r="P42" i="18"/>
  <c r="L42" i="18"/>
  <c r="N43" i="17"/>
  <c r="J43" i="17"/>
  <c r="P42" i="17"/>
  <c r="L42" i="17"/>
  <c r="P43" i="17"/>
  <c r="L43" i="17"/>
  <c r="N42" i="17"/>
  <c r="J42" i="17"/>
  <c r="R42" i="17" s="1"/>
  <c r="J59" i="17"/>
  <c r="N59" i="17"/>
  <c r="L60" i="17"/>
  <c r="R42" i="20" l="1"/>
  <c r="R43" i="19"/>
  <c r="R43" i="18"/>
  <c r="R42" i="18"/>
  <c r="R43" i="17"/>
  <c r="R59" i="17"/>
  <c r="I77" i="14" l="1"/>
  <c r="L77" i="14"/>
  <c r="O77" i="14"/>
  <c r="F77" i="14"/>
  <c r="E77" i="14"/>
  <c r="C77" i="14"/>
  <c r="D77" i="14"/>
  <c r="B77" i="14"/>
  <c r="L104" i="16" l="1"/>
  <c r="I104" i="16"/>
  <c r="F104" i="16"/>
  <c r="E104" i="16"/>
  <c r="D104" i="16"/>
  <c r="C104" i="16"/>
  <c r="B104" i="16"/>
  <c r="O101" i="16"/>
  <c r="O100" i="16"/>
  <c r="O104" i="16" s="1"/>
  <c r="R68" i="16"/>
  <c r="R67" i="16"/>
  <c r="N66" i="16" s="1"/>
  <c r="P66" i="16"/>
  <c r="L66" i="16"/>
  <c r="N65" i="16"/>
  <c r="J65" i="16"/>
  <c r="R61" i="16"/>
  <c r="R60" i="16"/>
  <c r="N59" i="16" s="1"/>
  <c r="P59" i="16"/>
  <c r="L59" i="16"/>
  <c r="N58" i="16"/>
  <c r="J58" i="16"/>
  <c r="R54" i="16"/>
  <c r="R53" i="16"/>
  <c r="N52" i="16" s="1"/>
  <c r="P52" i="16"/>
  <c r="L52" i="16"/>
  <c r="N51" i="16"/>
  <c r="J51" i="16"/>
  <c r="P45" i="16"/>
  <c r="N45" i="16"/>
  <c r="L45" i="16"/>
  <c r="J45" i="16"/>
  <c r="R45" i="16" s="1"/>
  <c r="P44" i="16"/>
  <c r="N44" i="16"/>
  <c r="L44" i="16"/>
  <c r="J44" i="16"/>
  <c r="R44" i="16" s="1"/>
  <c r="N43" i="16" l="1"/>
  <c r="J43" i="16"/>
  <c r="P42" i="16"/>
  <c r="L42" i="16"/>
  <c r="P43" i="16"/>
  <c r="L43" i="16"/>
  <c r="N42" i="16"/>
  <c r="J42" i="16"/>
  <c r="R42" i="16" s="1"/>
  <c r="L51" i="16"/>
  <c r="R51" i="16" s="1"/>
  <c r="P51" i="16"/>
  <c r="J52" i="16"/>
  <c r="R52" i="16" s="1"/>
  <c r="L58" i="16"/>
  <c r="P58" i="16"/>
  <c r="R58" i="16" s="1"/>
  <c r="J59" i="16"/>
  <c r="R59" i="16" s="1"/>
  <c r="L65" i="16"/>
  <c r="R65" i="16" s="1"/>
  <c r="P65" i="16"/>
  <c r="J66" i="16"/>
  <c r="R66" i="16" s="1"/>
  <c r="R43" i="16" l="1"/>
  <c r="L79" i="15" l="1"/>
  <c r="I79" i="15"/>
  <c r="F79" i="15"/>
  <c r="E79" i="15"/>
  <c r="D79" i="15"/>
  <c r="C79" i="15"/>
  <c r="B79" i="15"/>
  <c r="O77" i="15"/>
  <c r="O79" i="15" s="1"/>
  <c r="O76" i="15"/>
  <c r="R54" i="15"/>
  <c r="R53" i="15"/>
  <c r="P52" i="15"/>
  <c r="N52" i="15"/>
  <c r="L52" i="15"/>
  <c r="J52" i="15"/>
  <c r="R52" i="15" s="1"/>
  <c r="P51" i="15"/>
  <c r="N51" i="15"/>
  <c r="L51" i="15"/>
  <c r="J51" i="15"/>
  <c r="R51" i="15" s="1"/>
  <c r="P45" i="15"/>
  <c r="N45" i="15"/>
  <c r="L45" i="15"/>
  <c r="J45" i="15"/>
  <c r="R45" i="15" s="1"/>
  <c r="P44" i="15"/>
  <c r="N44" i="15"/>
  <c r="L44" i="15"/>
  <c r="J44" i="15"/>
  <c r="R44" i="15" s="1"/>
  <c r="P43" i="15" l="1"/>
  <c r="L43" i="15"/>
  <c r="N42" i="15"/>
  <c r="J42" i="15"/>
  <c r="N43" i="15"/>
  <c r="J43" i="15"/>
  <c r="R43" i="15" s="1"/>
  <c r="P42" i="15"/>
  <c r="L42" i="15"/>
  <c r="R42" i="15" l="1"/>
  <c r="L45" i="10" l="1"/>
  <c r="N45" i="10"/>
  <c r="P45" i="10"/>
  <c r="J45" i="10"/>
  <c r="R45" i="14" l="1"/>
  <c r="R54" i="14"/>
  <c r="R45" i="10"/>
  <c r="O99" i="10" l="1"/>
  <c r="O98" i="10" l="1"/>
  <c r="O97" i="10"/>
  <c r="O96" i="10"/>
  <c r="O95" i="10"/>
  <c r="O94" i="10"/>
  <c r="O93" i="10"/>
  <c r="O81" i="10"/>
  <c r="O82" i="10"/>
  <c r="O83" i="10"/>
  <c r="O84" i="10"/>
  <c r="O85" i="10"/>
  <c r="O86" i="10"/>
  <c r="O87" i="10"/>
  <c r="O88" i="10"/>
  <c r="O89" i="10"/>
  <c r="O90" i="10"/>
  <c r="O91" i="10"/>
  <c r="O92" i="10"/>
  <c r="E76" i="14"/>
  <c r="D76" i="14"/>
  <c r="C76" i="14"/>
  <c r="I76" i="14"/>
  <c r="F76" i="14"/>
  <c r="B76" i="14"/>
  <c r="L76" i="14"/>
  <c r="L44" i="14" l="1"/>
  <c r="N44" i="14"/>
  <c r="P44" i="14"/>
  <c r="J44" i="14"/>
  <c r="L44" i="10" l="1"/>
  <c r="N44" i="10"/>
  <c r="P44" i="10"/>
  <c r="J44" i="10"/>
  <c r="R55" i="10" l="1"/>
  <c r="R53" i="14" l="1"/>
  <c r="L43" i="14" l="1"/>
  <c r="P43" i="14"/>
  <c r="L52" i="14"/>
  <c r="P52" i="14"/>
  <c r="N43" i="14"/>
  <c r="J43" i="14"/>
  <c r="N52" i="14"/>
  <c r="J52" i="14"/>
  <c r="R52" i="14" s="1"/>
  <c r="L51" i="14"/>
  <c r="N51" i="14"/>
  <c r="P51" i="14"/>
  <c r="R44" i="14"/>
  <c r="P42" i="14" s="1"/>
  <c r="J51" i="14"/>
  <c r="R51" i="14" l="1"/>
  <c r="N42" i="14"/>
  <c r="L42" i="14"/>
  <c r="J42" i="14"/>
  <c r="R42" i="14" s="1"/>
  <c r="O74" i="14"/>
  <c r="O76" i="14" s="1"/>
  <c r="R43" i="14"/>
  <c r="R54" i="10"/>
  <c r="O80" i="10"/>
  <c r="O100" i="10" s="1"/>
  <c r="L100" i="10"/>
  <c r="I100" i="10"/>
  <c r="F100" i="10"/>
  <c r="E100" i="10"/>
  <c r="D100" i="10"/>
  <c r="C100" i="10"/>
  <c r="B100" i="10"/>
  <c r="N53" i="10" l="1"/>
  <c r="L53" i="10"/>
  <c r="P53" i="10"/>
  <c r="J52" i="10"/>
  <c r="J53" i="10"/>
  <c r="L52" i="10"/>
  <c r="P52" i="10"/>
  <c r="N52" i="10"/>
  <c r="R53" i="10" l="1"/>
  <c r="R52" i="10"/>
  <c r="R44" i="10" l="1"/>
  <c r="J43" i="10" l="1"/>
  <c r="P43" i="10"/>
  <c r="N43" i="10"/>
  <c r="R43" i="10" s="1"/>
  <c r="L43" i="10"/>
  <c r="P42" i="10"/>
  <c r="N42" i="10"/>
  <c r="J42" i="10"/>
  <c r="L42" i="10"/>
  <c r="R42" i="10" l="1"/>
</calcChain>
</file>

<file path=xl/sharedStrings.xml><?xml version="1.0" encoding="utf-8"?>
<sst xmlns="http://schemas.openxmlformats.org/spreadsheetml/2006/main" count="1169" uniqueCount="404">
  <si>
    <t>Dependencia</t>
  </si>
  <si>
    <t>TOTAL</t>
  </si>
  <si>
    <t>Nombre del Subprograma:</t>
  </si>
  <si>
    <t>Descripción  (Que comprende):</t>
  </si>
  <si>
    <t>Unidad Responsable:</t>
  </si>
  <si>
    <t>Dependencias o Unidades Participantes (Si aplica):</t>
  </si>
  <si>
    <t>Importe en pesos de la inversión (para proyectos):</t>
  </si>
  <si>
    <t>Importe en total del costo del 
Sub-Programa:</t>
  </si>
  <si>
    <t>EJE Rector del PMD:</t>
  </si>
  <si>
    <t>Objetivos Estratégicos que Impacta</t>
  </si>
  <si>
    <t>Clasificación Programática</t>
  </si>
  <si>
    <t>Clasificación Funcional del Gasto</t>
  </si>
  <si>
    <t>Prestación de Servicios Públicos</t>
  </si>
  <si>
    <t>1. Finalidad</t>
  </si>
  <si>
    <t>Gobierno</t>
  </si>
  <si>
    <t>Función</t>
  </si>
  <si>
    <t>Sub Función</t>
  </si>
  <si>
    <t>Población Objetivo</t>
  </si>
  <si>
    <t>Tipo de Población Objetivo</t>
  </si>
  <si>
    <t xml:space="preserve">Interna: </t>
  </si>
  <si>
    <r>
      <t xml:space="preserve">Externa: </t>
    </r>
    <r>
      <rPr>
        <b/>
        <sz val="10"/>
        <rFont val="Arial"/>
        <family val="2"/>
      </rPr>
      <t>X</t>
    </r>
  </si>
  <si>
    <t>Meta: 100%</t>
  </si>
  <si>
    <t>FIN: 
(Objetivo General)</t>
  </si>
  <si>
    <t>PROPÓSITO:</t>
  </si>
  <si>
    <t>INDICADORES Y METAS ASOCIADOS CON EL PROPÓSITO                                                                                                 (Impacto, Eficiencia y Eficacia)</t>
  </si>
  <si>
    <t>Primer Trimestre</t>
  </si>
  <si>
    <t>Segundo Trimestre</t>
  </si>
  <si>
    <t>Tercer Trimestre</t>
  </si>
  <si>
    <t>Cuarto Trimestre</t>
  </si>
  <si>
    <t>FINAL</t>
  </si>
  <si>
    <t>INDICADOR</t>
  </si>
  <si>
    <t>Formula de Cálculo</t>
  </si>
  <si>
    <t>Unidad de Medida</t>
  </si>
  <si>
    <t>Variables</t>
  </si>
  <si>
    <t>Unidad de medida</t>
  </si>
  <si>
    <t>Porcentaje</t>
  </si>
  <si>
    <t>Programado</t>
  </si>
  <si>
    <t>Realizado</t>
  </si>
  <si>
    <t>Presupuestado</t>
  </si>
  <si>
    <t>Ejercido</t>
  </si>
  <si>
    <t>Unidad ejecutora:</t>
  </si>
  <si>
    <t>Otras unidades involucradas:</t>
  </si>
  <si>
    <t>Fecha de Inicio de la Actividad</t>
  </si>
  <si>
    <t>Fecha de Término de la Actividad</t>
  </si>
  <si>
    <t xml:space="preserve">Condiciones Administrativas No Controlables </t>
  </si>
  <si>
    <t>Observaciones</t>
  </si>
  <si>
    <t xml:space="preserve">Condiciones Operativas No Controlables </t>
  </si>
  <si>
    <t>2 Deserción del personal</t>
  </si>
  <si>
    <t xml:space="preserve">Responsable del Programa o Proyecto: </t>
  </si>
  <si>
    <t>Nombre:</t>
  </si>
  <si>
    <t>Cargo:</t>
  </si>
  <si>
    <t>Departamento:</t>
  </si>
  <si>
    <t xml:space="preserve">                          RELACIÓN DE LA DISTRIBUCIÓN DE LOS COSTOS DEL SUB-PROGRAMA POR DEPENDENCIAS INVOLUCRADAS</t>
  </si>
  <si>
    <t>DEPENDENCIA</t>
  </si>
  <si>
    <t>Total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</si>
  <si>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</si>
  <si>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Importe en pesos de la inversión (para proyectos)</t>
  </si>
  <si>
    <t>V1: Presupuesto ejercido</t>
  </si>
  <si>
    <t>Pesos</t>
  </si>
  <si>
    <t>Taller POAS</t>
  </si>
  <si>
    <t>Fecha: 11-07-08</t>
  </si>
  <si>
    <t>Conceptos en Reglas para Elaboración de POAS</t>
  </si>
  <si>
    <t>Observaciones:</t>
  </si>
  <si>
    <t>1. Comprensibles</t>
  </si>
  <si>
    <t>2. Sustentadas</t>
  </si>
  <si>
    <t>3. Manejar nombres asociados a las claves (no solo claves), que las dependencias involucradas esten plasmadas</t>
  </si>
  <si>
    <t>4. Diagrama de flujo de tramitología del POA.</t>
  </si>
  <si>
    <t>5. Definición de Responsables del POA.</t>
  </si>
  <si>
    <t>6. Manual de politicas y lineamientos.</t>
  </si>
  <si>
    <t>7. Mecanimos de ajuste.</t>
  </si>
  <si>
    <t>8. Identificación de Resultados.</t>
  </si>
  <si>
    <t>Reglas para generar los lineamientos del POA.</t>
  </si>
  <si>
    <t>1. Generación de Manual de Elaboración, Implementación, Control y Seguimiento de POAS.</t>
  </si>
  <si>
    <t>1.1 Coherente y logico.</t>
  </si>
  <si>
    <t>Analizar el formato de Chandler</t>
  </si>
  <si>
    <t>1.2 Profundidad a detalle.</t>
  </si>
  <si>
    <t>El Formato no necesariamente es el POA, es solo el instrumento para captura de información aglutinada.</t>
  </si>
  <si>
    <t>1.2.1 General</t>
  </si>
  <si>
    <t>Definir el concepto de POA para el municipio de Chihuahua</t>
  </si>
  <si>
    <t>1.2.2 Especifico</t>
  </si>
  <si>
    <t>1.3 Objetivo</t>
  </si>
  <si>
    <t>1.4 Niveles</t>
  </si>
  <si>
    <t>1.4.1 Actividades</t>
  </si>
  <si>
    <t>1.4.2 Recursos $</t>
  </si>
  <si>
    <t>2. Puntual para difinir el alcance</t>
  </si>
  <si>
    <t>2.1 POAS por Dirección / Áreas.</t>
  </si>
  <si>
    <t>Nadie debe de tener presupuesto si no existe un POA de por medio.</t>
  </si>
  <si>
    <t>2.1.1 Gasto Corriente.</t>
  </si>
  <si>
    <t>Trabajar el 80% de las Dependencias (80-20)</t>
  </si>
  <si>
    <t>2.1.2 Gasto de Inversión.</t>
  </si>
  <si>
    <t>2.1.3 Se aplicarán las mismas politicas y parametros para todas las áreas. (con excepciones de llenado)</t>
  </si>
  <si>
    <t>3. Apuntar a la contribución de las estrategias.</t>
  </si>
  <si>
    <t>Diferencia entre hacer y logro</t>
  </si>
  <si>
    <t>4. Formato de POAs</t>
  </si>
  <si>
    <t>4.1 Visión del Municipio</t>
  </si>
  <si>
    <t>Nota de temporalidad de acuerdo a número de errores en consistencia (%) , 5%</t>
  </si>
  <si>
    <t>4.1.1 Visión del Área</t>
  </si>
  <si>
    <t>Situación de la interacción de mas de una dependencia en un POA</t>
  </si>
  <si>
    <t>4.2.Misión del Municipio</t>
  </si>
  <si>
    <t>Revisar el Balance Score Card, Mapas Estrategicos</t>
  </si>
  <si>
    <t>4.2.1 Misión del Área</t>
  </si>
  <si>
    <t>4.3 Objetivo</t>
  </si>
  <si>
    <t>4.4 Agregar campo de Año-Periodo</t>
  </si>
  <si>
    <t>4.5 Modificar Beneficiarios por Población Objetivo</t>
  </si>
  <si>
    <t>4.6 Poner recursos utilizados por actividad y responsable por actividad</t>
  </si>
  <si>
    <t>4.7 En el apartado de vinculación legal poner una nota de llenado de una opción u otra</t>
  </si>
  <si>
    <t>4.8 Falta agregar el responsable por actividad</t>
  </si>
  <si>
    <t>4.9 Poner en primera instancia el apartado de entregables y actividades</t>
  </si>
  <si>
    <t>4.10 Anexar apartado de condiciones no controlables</t>
  </si>
  <si>
    <t>4.11 Cambiar a Fecha de Inicio y Fecha de Termino a Caratula</t>
  </si>
  <si>
    <t>Tareas:</t>
  </si>
  <si>
    <t>Generar un blog para comentarios y sugerencias, Skype</t>
  </si>
  <si>
    <t>1. Planeación convoca a un grupo de trabajo</t>
  </si>
  <si>
    <t>1.1 Mejora de Formato</t>
  </si>
  <si>
    <t>2. Generar calendario de trabajo, actividades y responsables</t>
  </si>
  <si>
    <t>(PEt / PPt) x 100</t>
  </si>
  <si>
    <t>V2: Presupuesto programado</t>
  </si>
  <si>
    <t>Municipio de Muzquiz Coahuila</t>
  </si>
  <si>
    <t>Período: Del 01 de Enero al 31 de Diciembre de 2018</t>
  </si>
  <si>
    <t>Poblacion en General del Municipio de Muzquiz</t>
  </si>
  <si>
    <t>Reportes Ciudadanos</t>
  </si>
  <si>
    <t xml:space="preserve">RELACIÓN DE COMPONENTES o PRODUCTOS GENERALES 
</t>
  </si>
  <si>
    <t xml:space="preserve">ACTIVIDADES </t>
  </si>
  <si>
    <t xml:space="preserve">ENTREGABLES </t>
  </si>
  <si>
    <t>1. Que el Municipio no cuente con recursos suficientes</t>
  </si>
  <si>
    <t>PROGRAMA:   GASTO ADMINISTRATIVO</t>
  </si>
  <si>
    <t>Subprograma: Administracion Pública Municipal</t>
  </si>
  <si>
    <t>Tesoreria Municipal, Contraloria Municipal</t>
  </si>
  <si>
    <t>Administración Pública Municipal</t>
  </si>
  <si>
    <t>Todas las Dependencias del la Administración Municipal</t>
  </si>
  <si>
    <t>El Municipio de Muzquiz, Coahuila cuenta con personal capacitado que proporciona un eficaz y eficiente servicio a la ciudadania..</t>
  </si>
  <si>
    <t xml:space="preserve">Conducir la administracion de recursos publicos bajo un esquema que incluya objetivos, estrategias y acciones para la prestacion de servicios de cada una de las dependencias que conforman la Administracion Püblica Municipal. </t>
  </si>
  <si>
    <t>Llevar a cabo el correcto desempeño de la Administracion Publica y la Actuación de los servidores públicos municipales, apegada al orden, planeacion y ejercicio responsable de los recursos mediante una administracion moderna, ordenada y transparente, que al desarrollarse permitan estar a la altura de las exigencias y las necesidades de la ciudadanía.</t>
  </si>
  <si>
    <t>Ejercer el presupuesto de egresos de manera adecuada</t>
  </si>
  <si>
    <t>Aplicación adecuada del poresupuesto de Egresos Programado</t>
  </si>
  <si>
    <t>COMPONENTE 1 :Organización del Gasto Administrativo</t>
  </si>
  <si>
    <t>1.1 Recibir y atender las invitaciones a cursos de capacitacion</t>
  </si>
  <si>
    <t>1.2 Gestionar ante las diferentes instancias de Gobierno las capacitaciones necesarias para el personal</t>
  </si>
  <si>
    <t>1.3 analisas y determinar las necesidades de recursos humanos y/o materiales de cada departamento</t>
  </si>
  <si>
    <t>1.4 Atender solicitudes de requerimiento de recursos materiales</t>
  </si>
  <si>
    <t>1.5 Elaboracion de Ordenes de Compra.</t>
  </si>
  <si>
    <t>1.6 Aprobacion de Ordenes de Compra</t>
  </si>
  <si>
    <t xml:space="preserve"> Componente 1. Organización del Gasto Administrativo </t>
  </si>
  <si>
    <t>1.7.Adquisicion de materiales y/o equipo necesarios</t>
  </si>
  <si>
    <t>2. Negligencia de los servidores Publicos</t>
  </si>
  <si>
    <t>3. Entrega de los recursos en tiempo y forma</t>
  </si>
  <si>
    <t>1 Catastrofes o Desastres Naturales</t>
  </si>
  <si>
    <t>3 Descompostura y/o perdida total de los bienes</t>
  </si>
  <si>
    <t>LIC. EMILIO CERNA RODRIGUEZ</t>
  </si>
  <si>
    <t>Tesoreria Municipal</t>
  </si>
  <si>
    <t>Tesorero</t>
  </si>
  <si>
    <t>2. BUEN GOBIERNO Y RENDICION DE CUENTAS</t>
  </si>
  <si>
    <t>Vigilar y dar seguimiento al ejercicio ordenado del gasto municipal</t>
  </si>
  <si>
    <t>Contraloria Municipal</t>
  </si>
  <si>
    <t>Contraloria Municipal, Tesorería, Municipal</t>
  </si>
  <si>
    <t xml:space="preserve">Externa: </t>
  </si>
  <si>
    <r>
      <t xml:space="preserve">Interna: </t>
    </r>
    <r>
      <rPr>
        <b/>
        <sz val="10"/>
        <rFont val="Arial"/>
        <family val="2"/>
      </rPr>
      <t>X</t>
    </r>
  </si>
  <si>
    <t>Direcciones de la Adminitracion Publica Municipal</t>
  </si>
  <si>
    <t>1.5 Asuntos Financieros y Hacendarios</t>
  </si>
  <si>
    <t>Política Interior</t>
  </si>
  <si>
    <t>La Administracion Pública Municipal del Muzquiz se lleva a cabo de de forma transparente, incluyente y responsable.</t>
  </si>
  <si>
    <r>
      <rPr>
        <b/>
        <sz val="10"/>
        <rFont val="Arial"/>
        <family val="2"/>
      </rPr>
      <t xml:space="preserve">Objetivo: </t>
    </r>
    <r>
      <rPr>
        <sz val="10"/>
        <rFont val="Arial"/>
        <family val="2"/>
      </rPr>
      <t xml:space="preserve"> Contar con los recursos humanos y materiales requeridos para un funcionamiento adecuado, oportuno y eficiente.</t>
    </r>
    <r>
      <rPr>
        <b/>
        <sz val="10"/>
        <rFont val="Arial"/>
        <family val="2"/>
      </rPr>
      <t xml:space="preserve">
Estrategia 1.1.</t>
    </r>
    <r>
      <rPr>
        <sz val="10"/>
        <rFont val="Arial"/>
        <family val="2"/>
      </rPr>
      <t xml:space="preserve"> Incrementar la eficiencia y eficacia de la administracion publica a fin de prestar un servicio de calidad a la ciudadania.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</si>
  <si>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 xml:space="preserve">Objetivo: </t>
    </r>
    <r>
      <rPr>
        <sz val="10"/>
        <rFont val="Arial"/>
        <family val="2"/>
      </rPr>
      <t xml:space="preserve"> Fortalecer la capacidad del gobierno Municipal, para ejercer el gasto con mayor responsabilidad y trasnparencia y de manera mas eficiente.</t>
    </r>
    <r>
      <rPr>
        <b/>
        <sz val="10"/>
        <rFont val="Arial"/>
        <family val="2"/>
      </rPr>
      <t xml:space="preserve">
Estrategia 1.1.</t>
    </r>
    <r>
      <rPr>
        <sz val="10"/>
        <rFont val="Arial"/>
        <family val="2"/>
      </rPr>
      <t xml:space="preserve"> Garantizar la justa actuacion de las unidades administrativas, para vigilancia, control y evaluacion de los ingresos, gastos, recursos, bienes y obligaciones de la Administracion Publica Municipal.</t>
    </r>
    <r>
      <rPr>
        <b/>
        <sz val="10"/>
        <rFont val="Arial"/>
        <family val="2"/>
      </rPr>
      <t/>
    </r>
  </si>
  <si>
    <t>Ejercicio presupuesal aplicado</t>
  </si>
  <si>
    <t>Componente 1. Saneamiento Financiero</t>
  </si>
  <si>
    <t>Municipio Armonizado y Eficiente (Finanzas Sanas)</t>
  </si>
  <si>
    <t>Subprograma: Municipio Armonizado y Eficiente (Finanzas Sanas)</t>
  </si>
  <si>
    <t>COMPONENTE 1. Saneamiento Financiero</t>
  </si>
  <si>
    <t>1.1 Documentacion de las Finanzas del Municipio</t>
  </si>
  <si>
    <t>1.2 Analisis de la Situacion Financiera</t>
  </si>
  <si>
    <t>1.3 Elaboracion y puesta en marcha de plan de Saneamiento Financiero</t>
  </si>
  <si>
    <t>2. Restricciones del Presupuesto</t>
  </si>
  <si>
    <t>1. Modificacion en los Ordenamientos.</t>
  </si>
  <si>
    <t>C.P. HUGO ALFONSO ELIZONDO SOSA</t>
  </si>
  <si>
    <t>Contralor</t>
  </si>
  <si>
    <t>Otras no Clasificadas en Funciones Anteriores</t>
  </si>
  <si>
    <t>Saneamiento del sistema financiero</t>
  </si>
  <si>
    <t>4.3 Saneamiento del sistema financiero</t>
  </si>
  <si>
    <t>CABILDO</t>
  </si>
  <si>
    <t>CONTRALORIA MUNICIPAL</t>
  </si>
  <si>
    <t>ECOLOGIA</t>
  </si>
  <si>
    <t>OBRAS PUBLICAS</t>
  </si>
  <si>
    <t>DESARROLLO RURAL</t>
  </si>
  <si>
    <t>SERVICIOS PRIMARIOS</t>
  </si>
  <si>
    <t>SRIA. DEL AYUNTAMIENTO</t>
  </si>
  <si>
    <t>DESARROLLO SOCIAL</t>
  </si>
  <si>
    <t>TESORERIA</t>
  </si>
  <si>
    <t>INSTANCIA MUNICIPAL DE LA JUVENTUD</t>
  </si>
  <si>
    <t>INSTANCIA MUNICIPAL DE LA MUJER</t>
  </si>
  <si>
    <t>DIF MUNICIPAL</t>
  </si>
  <si>
    <t>JUBILADOS Y PENSIONADOS</t>
  </si>
  <si>
    <t>DEPENDENCIAS ESPECIALES</t>
  </si>
  <si>
    <t>CATASTRO</t>
  </si>
  <si>
    <t>DEPARTAMENTO DE AGUA</t>
  </si>
  <si>
    <t>OFICIALIA MAYOR</t>
  </si>
  <si>
    <t>FOMENTO DEPORTIVO</t>
  </si>
  <si>
    <t>MINERALES</t>
  </si>
  <si>
    <t>1. CONTRALORIA MUNICIPAL</t>
  </si>
  <si>
    <t>Tesorería Municipal</t>
  </si>
  <si>
    <t>Todas las Dependencias de la Administracion Municipal</t>
  </si>
  <si>
    <t>PROGRAMA: GRUPOS EN SITUACION DE VULNERABILIDAD</t>
  </si>
  <si>
    <t>Subprograma:  Antencion a Grupos Vulnerables</t>
  </si>
  <si>
    <t>Atencion a Grupos Vulnerables</t>
  </si>
  <si>
    <t>Focalizar programas para atencion a grupos con mayor vulnerabilidad en el Municipio.</t>
  </si>
  <si>
    <t>DIF Municipal</t>
  </si>
  <si>
    <t>DIF Municipal, Desarrollo Social</t>
  </si>
  <si>
    <t>4. DESARROLLO SOCIAL INCLUYENTE Y PARTICIPATIVO</t>
  </si>
  <si>
    <r>
      <rPr>
        <b/>
        <sz val="10"/>
        <rFont val="Arial"/>
        <family val="2"/>
      </rPr>
      <t xml:space="preserve">Objetivo: </t>
    </r>
    <r>
      <rPr>
        <sz val="10"/>
        <rFont val="Arial"/>
        <family val="2"/>
      </rPr>
      <t>Implementar acciones necesarias para la atencion prioritaria e integral de personas o grupos sociales en situacion de vulnerabilidad.</t>
    </r>
    <r>
      <rPr>
        <b/>
        <sz val="10"/>
        <rFont val="Arial"/>
        <family val="2"/>
      </rPr>
      <t xml:space="preserve">
Estrategia 1.1.</t>
    </r>
    <r>
      <rPr>
        <sz val="10"/>
        <rFont val="Arial"/>
        <family val="2"/>
      </rPr>
      <t xml:space="preserve"> Gestionar, aplicar y supervisar los programas y acciones de atencion a personas o grupos en situacion de vulnerabilidad en el Municipio.</t>
    </r>
  </si>
  <si>
    <t>Desarrollo Social</t>
  </si>
  <si>
    <t>2.7  Otros Asuntos Sociales</t>
  </si>
  <si>
    <t>Otros Asuntos Sociales</t>
  </si>
  <si>
    <t>Contar con mejores condiciones sociales y con equidad en oportunidades de desarrollo integral, con menores niveles de pobreza, para constituirnos en una sociedad Muzquence mas integrada, participativa y con altas expectativas de mejoramiento en la calida de vida.</t>
  </si>
  <si>
    <t>En el Municipio de Muzquz se atienen oportunamente las necesidades basicas de las familias con mayor indice de vulnerabilidad.</t>
  </si>
  <si>
    <t>Atencion a grupos vulnerables</t>
  </si>
  <si>
    <t>Componente 1. Apoyo a personas y/o grupos vulnerables</t>
  </si>
  <si>
    <t>COMPONENTE 1. Apoyo a personas y/o grupos vulnerables</t>
  </si>
  <si>
    <t>1.1 Levantamiento de censo de familias con situacion vulnerable</t>
  </si>
  <si>
    <t>1.2 Determinacion de casos con mayor necesidad e integracion de expedientes</t>
  </si>
  <si>
    <t>1.3 Apoyo y/o asistencia social y economica a personas</t>
  </si>
  <si>
    <t>1.4 Seguimiento a cada caso presentado y atendido</t>
  </si>
  <si>
    <t>1.5 Atencion oportuna de quejas y solicitudes de la poblacion</t>
  </si>
  <si>
    <t xml:space="preserve">1 Transferencia de Aportaciones </t>
  </si>
  <si>
    <t>2. Extincion de programas sociales federales, estatales y/o municipales</t>
  </si>
  <si>
    <t>C. MARIANELA VELASQUEZ HERNANDEZ</t>
  </si>
  <si>
    <t>Director</t>
  </si>
  <si>
    <t>Director de DIF Municipal</t>
  </si>
  <si>
    <t>1. DIF Municipal</t>
  </si>
  <si>
    <t>2. Desarrollo Social</t>
  </si>
  <si>
    <t>PROGRAMA:   INFRAESTRUCTURA Y DESARROLLO MUNICIPAL</t>
  </si>
  <si>
    <t>Subprograma: Infraestructura e Imagen Urbana</t>
  </si>
  <si>
    <t>Infraestructura e Imagen Urbana</t>
  </si>
  <si>
    <t>Comprende las mejoras de la imagen urbana del Municpio, asi como la construccion, mantenimiento y /o remodelacion de espacios públicos dentro del Municipio</t>
  </si>
  <si>
    <t>Obras Públicas</t>
  </si>
  <si>
    <t>Obras Públicas, Servicios Primarios</t>
  </si>
  <si>
    <t>3. DESARROLLO ECONOMICO SUSTENTABLE</t>
  </si>
  <si>
    <r>
      <rPr>
        <b/>
        <sz val="10"/>
        <rFont val="Arial"/>
        <family val="2"/>
      </rPr>
      <t xml:space="preserve">Objetivo: </t>
    </r>
    <r>
      <rPr>
        <sz val="10"/>
        <rFont val="Arial"/>
        <family val="2"/>
      </rPr>
      <t xml:space="preserve"> Promover un desarrollo urbano sustentable, mediante las mejoras en infraestructura, equipamiento urbano y servicios basico.</t>
    </r>
    <r>
      <rPr>
        <b/>
        <sz val="10"/>
        <rFont val="Arial"/>
        <family val="2"/>
      </rPr>
      <t xml:space="preserve">
Estrategia 1.1.</t>
    </r>
    <r>
      <rPr>
        <sz val="10"/>
        <rFont val="Arial"/>
        <family val="2"/>
      </rPr>
      <t xml:space="preserve"> Mejorar la cobertura de los servicios primarios dentro y fuera de la mancha urbana</t>
    </r>
  </si>
  <si>
    <t>Contribuir al desarrollo economico del municipio propiciando las condiciones que impulsen inversion y se traduzca en nuevos y mejores empleos y condiciones de vida para la población.Generar oportunidades de crecimiento económico y social con base en desarrolo equitativo alcanzando mayores niveles de competitividad y productividad. Liderar la actividad turística de la region con un servicio de calidad, cumplir con las normativas de las leyes ambientales y fomentar el cuidado al medio ambiente.</t>
  </si>
  <si>
    <t>Los habitantes del Municipio cuentan con Servicios primario de calidad, que aseguran el bienestar de las familias.</t>
  </si>
  <si>
    <t>Obras de Urbanizacion Imagen Municipal</t>
  </si>
  <si>
    <t>Componente 1. Recoleccion de Basura</t>
  </si>
  <si>
    <t>Departamento de Servicios Primarios</t>
  </si>
  <si>
    <t>Ecologia</t>
  </si>
  <si>
    <t>Recoleccion de Basura</t>
  </si>
  <si>
    <t>Componente 2. Electrificacion (Alumbrado Público)</t>
  </si>
  <si>
    <t>Departamento de Obras Públicas</t>
  </si>
  <si>
    <t>N/A</t>
  </si>
  <si>
    <t>Calles Electrificadas</t>
  </si>
  <si>
    <t>Componente 3. Pavimento y Bacheo</t>
  </si>
  <si>
    <t>Calles Pavimentadas</t>
  </si>
  <si>
    <t>COMPONENTE 1. Recoleccion de Basura</t>
  </si>
  <si>
    <t>1.1 Elaboracion de Programa para recoleccion de basura</t>
  </si>
  <si>
    <t>1.2 Bitacora de programa de recoleccion de basura</t>
  </si>
  <si>
    <t>1.3 Mantenimiento oportuno de camiones recolectores de basura</t>
  </si>
  <si>
    <t>1.4 Atencion oportuna de quejas y solicitudes de la poblacion</t>
  </si>
  <si>
    <t>1.5 Recoleccion de basura</t>
  </si>
  <si>
    <t>COMPONENTE 2. Electrificacion (Alumbrado Público)</t>
  </si>
  <si>
    <t>2.1 Levantamiento de censo de electrificacion</t>
  </si>
  <si>
    <t>2.2 Determinacion de necesidades prioritarias de electrificacion</t>
  </si>
  <si>
    <t>2.3 Instalacion de suministro electrico</t>
  </si>
  <si>
    <t>2.4 Atencion oportuna de quejas y solicitudes de la poblacion</t>
  </si>
  <si>
    <t>COMPONENTE 3. Pavimento y bacheo</t>
  </si>
  <si>
    <t>3.1 Determinacion de necesidades de pavimentacion y bacheo en el Municipio</t>
  </si>
  <si>
    <t>3.2 Elaboracion de proyecto de logistica y mantenimiento de calles</t>
  </si>
  <si>
    <t>3.3 Pavimentacion y recarpeteo de calles</t>
  </si>
  <si>
    <t>3.4 Programacion de mantenimiento preventivo y correctivo</t>
  </si>
  <si>
    <t>3.5 Atencion opoartuna de quejas y solicitudes de la poblacion</t>
  </si>
  <si>
    <t>1. Descompostura de unidades de recoleccion de basura</t>
  </si>
  <si>
    <t>2. Condiciones climaticas</t>
  </si>
  <si>
    <t>ARQ. LORENA MARTINEZ VALDES</t>
  </si>
  <si>
    <t>Director de Obras Públicas</t>
  </si>
  <si>
    <t>1. Servicios Primarios</t>
  </si>
  <si>
    <t>2. Obras Publicas</t>
  </si>
  <si>
    <t xml:space="preserve">PROGRAMA:   SEGURIDAD PUBLICA </t>
  </si>
  <si>
    <t>Subprograma: Evaluacion y Profesionalizacion de Corporaciones Policiales</t>
  </si>
  <si>
    <t>Evaluacion y Profesionalización de Corporaciones Policiales</t>
  </si>
  <si>
    <t>Reclutar, capacitar y equipar a los cuerpos de seguridad pública municipal.</t>
  </si>
  <si>
    <t>Direccion de Seguridad Publica Municipal</t>
  </si>
  <si>
    <t>Seguridad Pública Municipal, Tesorería Municipal, Contraloria Municipal</t>
  </si>
  <si>
    <t>1. SEGURIDAD Y PROTECCION SOCIAL</t>
  </si>
  <si>
    <r>
      <rPr>
        <b/>
        <sz val="10"/>
        <rFont val="Arial"/>
        <family val="2"/>
      </rPr>
      <t>Objetivo:</t>
    </r>
    <r>
      <rPr>
        <sz val="10"/>
        <rFont val="Arial"/>
        <family val="2"/>
      </rPr>
      <t xml:space="preserve"> Planear, dirigir y coordinar la Politica de Seguridad Pública en el Municipio, procurando el mantenimiento de la paz social mediante la vigilancia y prevencion del delito, asi como ofrecer policias capacitados y con mayor conocimiento para el desempeño de sus funciones.  </t>
    </r>
    <r>
      <rPr>
        <b/>
        <sz val="10"/>
        <rFont val="Arial"/>
        <family val="2"/>
      </rPr>
      <t xml:space="preserve">
Estrategia 1.2.</t>
    </r>
    <r>
      <rPr>
        <sz val="10"/>
        <rFont val="Arial"/>
        <family val="2"/>
      </rPr>
      <t xml:space="preserve"> Profesionalizacion y dignificacion de los cuerpos policiales.
</t>
    </r>
    <r>
      <rPr>
        <b/>
        <sz val="10"/>
        <rFont val="Arial"/>
        <family val="2"/>
      </rPr>
      <t xml:space="preserve">Líneas de Acción. </t>
    </r>
    <r>
      <rPr>
        <sz val="10"/>
        <rFont val="Arial"/>
        <family val="2"/>
      </rPr>
      <t>Capacitar a los funcionarios y elementos de seguridad publica municipal para la acreditación del examen de confianza, asi como modernizar el parque vehicular, el equipamiento y los uniformes.</t>
    </r>
  </si>
  <si>
    <t>1.7 Asuntos de Orden Público y de Seguridad Interior</t>
  </si>
  <si>
    <t>Policía</t>
  </si>
  <si>
    <t>Garantizar y mantener la tranquilidad, la paz y el orden público; la proteccion de la integridad física y moral de la poblacion, el tránsito vehiocular y peatonal, la vialidad necesaria de os habitantes del municipio, asi como la preservacion y restablecimiento de zonas afectadas en caso de desastre, a traves de la realizacion de acciones de vigilancia, prevencion de actos delictivos, orientacion ciudadana y la recuperacion del orden y la tranquilidad en las zonas afectadas.</t>
  </si>
  <si>
    <t>Los habitantes del municipio de Muzquiz, Coahuila perciben un clima de seguridad publica, paz y tranquilidad social.</t>
  </si>
  <si>
    <t>Disminución en la incidencia de delitos en comparacion con el año anterior</t>
  </si>
  <si>
    <t xml:space="preserve"> Componente 1. Evaluaciones de Control  y Confianza (Activos y Aspirantes)</t>
  </si>
  <si>
    <t>Departamento de Seguridad Publica</t>
  </si>
  <si>
    <t>Tesorería Municipal, Contraloria Municipal</t>
  </si>
  <si>
    <t>Acreditacion de examenes de control y confianza activos y aspirantes durante 2018</t>
  </si>
  <si>
    <t>Componente 2. Equipamiento del personal</t>
  </si>
  <si>
    <t>Fórmula de Cálculo</t>
  </si>
  <si>
    <t>Entrega de uniformes con accesorios al personal de seguridad publica, asi como equipamiento de primer respondiente (patrullas) y pie a tierra</t>
  </si>
  <si>
    <t>Componente 3. Formacion de mandos medios (Diplomados)</t>
  </si>
  <si>
    <t>Asistencia a diplomados para mandos medios de seguridad publica</t>
  </si>
  <si>
    <t>COMPONENTE 1 : Evaluaciones de Control y Confianza (Activos y Aspirantes)</t>
  </si>
  <si>
    <t>1.1.1 Elaborar programa de capacitación</t>
  </si>
  <si>
    <t>1.1.2 Promoción del programa de Capacitación</t>
  </si>
  <si>
    <t xml:space="preserve">1.1.3 Solicitud de contratación de los cursos de capacitación de acuerdo al programa </t>
  </si>
  <si>
    <t>1.1.4 Examen psicológico</t>
  </si>
  <si>
    <t>1.1.5 Examen médico</t>
  </si>
  <si>
    <t>1.1.6 Examen poligráfico</t>
  </si>
  <si>
    <t>1.1.7.Gastos de Traslado</t>
  </si>
  <si>
    <t>1.1.8  Hospedaje de los elementos que presentan examen</t>
  </si>
  <si>
    <t>COMPONENTE 2 : Equipamiento del personal</t>
  </si>
  <si>
    <t>2.2.1 Realizar censo para verificar el estado que guardan los kits de operación</t>
  </si>
  <si>
    <t>2.2.2 Analisis del censo</t>
  </si>
  <si>
    <t>2.2.3 Cotizar la compra del equipo necesario</t>
  </si>
  <si>
    <t>2.2.4 Llevar a cabo la Compra</t>
  </si>
  <si>
    <t xml:space="preserve">2.2.5 Distribución del equipamiento al Personal de Seguridad </t>
  </si>
  <si>
    <t>COMPONENTE 3 : Formacion de mandos medios (Diplomados)</t>
  </si>
  <si>
    <t>3.3.1 Realizar una programacion y logistica para el envio de mandos medios a capacitacion</t>
  </si>
  <si>
    <t>3.3.2 Elegir los diplomados adecuados para el personal de mandos medios</t>
  </si>
  <si>
    <t>3.3.3 enviar al personal de mandos medios a capacitacion.</t>
  </si>
  <si>
    <t>1. Que el Municipio no reciba recursos federales</t>
  </si>
  <si>
    <t>1 Que el personal no apruebe el examen de control y confianza</t>
  </si>
  <si>
    <t>2. Cambio en operacion de recursos federales</t>
  </si>
  <si>
    <t>3 Descompostura y /o perdida total de las unidades</t>
  </si>
  <si>
    <t>C. CARLOS ORTIZ SALAZAR</t>
  </si>
  <si>
    <t>Dirección de Seguridad Pública</t>
  </si>
  <si>
    <t>SEGURIDAD PUBLICA</t>
  </si>
  <si>
    <t>Subprograma: Prevencion de Actos Delictivos</t>
  </si>
  <si>
    <t>Prevención del Actos Delictivos</t>
  </si>
  <si>
    <t>Procurar la proteccion de las personas y los bienes patrimoniales mediante acciones de prevención delictiva.</t>
  </si>
  <si>
    <t>Seguridad Pública Municipal, Tesorería, Municipal Contraloria Municipal</t>
  </si>
  <si>
    <r>
      <rPr>
        <b/>
        <sz val="10"/>
        <rFont val="Arial"/>
        <family val="2"/>
      </rPr>
      <t>Objetivo:</t>
    </r>
    <r>
      <rPr>
        <sz val="10"/>
        <rFont val="Arial"/>
        <family val="2"/>
      </rPr>
      <t xml:space="preserve"> Planear, dirigir y coordinar la Politica de Seguridad Pública en el Municipio, procurando el mantenimiento de la paz social mediante la vigilancia y prevencion del delito, asi como ofrecer policias capacitados y con mayor conocimiento para el desempeño de sus funciones.  </t>
    </r>
    <r>
      <rPr>
        <b/>
        <sz val="10"/>
        <rFont val="Arial"/>
        <family val="2"/>
      </rPr>
      <t xml:space="preserve">
Estrategia 1.3.</t>
    </r>
    <r>
      <rPr>
        <sz val="10"/>
        <rFont val="Arial"/>
        <family val="2"/>
      </rPr>
      <t xml:space="preserve"> Prevencion del delito, acciones para prevenir las conductas antisociales e inhibir el delito.
</t>
    </r>
    <r>
      <rPr>
        <b/>
        <sz val="10"/>
        <rFont val="Arial"/>
        <family val="2"/>
      </rPr>
      <t xml:space="preserve">Líneas de Acción. </t>
    </r>
    <r>
      <rPr>
        <sz val="10"/>
        <rFont val="Arial"/>
        <family val="2"/>
      </rPr>
      <t>Coordinar con representantes de las instituciones de seguridad de los tres ordenes de gobierno programas y acciones que prevengan y combatan los hechos delictivos.</t>
    </r>
  </si>
  <si>
    <t>Externa: X</t>
  </si>
  <si>
    <t>En el Municipio de Muzquiz Coahuila disminuyen los indices delictivos como consecuencia del aumento de acciones preventivas.</t>
  </si>
  <si>
    <t>Disminucion de los indices delictivos en comparacion con el año anterior.</t>
  </si>
  <si>
    <t>Componente 1. Vigilancia realizada a traves de rondines y/u operativos.</t>
  </si>
  <si>
    <t xml:space="preserve">Operativos de vigilancia en todo el municipio durante 2018 </t>
  </si>
  <si>
    <t>Componente 2. Reportes ciudadanos</t>
  </si>
  <si>
    <t>Recepcion de reportes via telefonica</t>
  </si>
  <si>
    <t>COMPONENTE 1. Vigilancia realizada a traves de rondinesy /u operativos</t>
  </si>
  <si>
    <t>1.1.1 Realizar operativos en colonias conflictivas</t>
  </si>
  <si>
    <t>1.1.2 Realizar operativos anti-alcohol</t>
  </si>
  <si>
    <t>1.1.3 Realizar rondín de vigilancia en las plazas y/o espacios publicos</t>
  </si>
  <si>
    <t>COMPONENTE 2. Reportes ciudadanos</t>
  </si>
  <si>
    <t>2.1.1 Recepcion de llamadas (atencion en tiempo y forma)</t>
  </si>
  <si>
    <t>2.1.2 Envio de unidades para brindar auxilia a la ciudadania</t>
  </si>
  <si>
    <t>2.1.3 Elaboracion de Bitacoras de Reporte atendido</t>
  </si>
  <si>
    <t>1. Baja participacion en la Denuncia Ciudadana</t>
  </si>
  <si>
    <t>2. Disturbios</t>
  </si>
  <si>
    <t>Dirección de Seguridad Publica Municipal</t>
  </si>
  <si>
    <t>1 SEGURIDAD PUBLICA</t>
  </si>
  <si>
    <t>Municipio de Muzquiz Coahila</t>
  </si>
  <si>
    <t xml:space="preserve">PROGRAMA: SEGURIDAD PUBLICA     </t>
  </si>
  <si>
    <t>Subprograma: Gasto Administrativo Seguridad Publica/Proteccion Civil</t>
  </si>
  <si>
    <t>Periodo: del 01 de Enero al 31 de Diciembre 2018</t>
  </si>
  <si>
    <t>Gasto Administrativo Seguridad Publica/Proteccion Civil</t>
  </si>
  <si>
    <t>Contribuir a que la poblacion perciba un clima de seguridad publica, paz y tranquilidad social.</t>
  </si>
  <si>
    <t>Seguridad Pública Municipal, Tesorería Municipal, Contraloria Municipal, Proteccion Civil</t>
  </si>
  <si>
    <r>
      <rPr>
        <b/>
        <sz val="10"/>
        <rFont val="Arial"/>
        <family val="2"/>
      </rPr>
      <t>Objetivo:</t>
    </r>
    <r>
      <rPr>
        <sz val="10"/>
        <rFont val="Arial"/>
        <family val="2"/>
      </rPr>
      <t xml:space="preserve"> Planear, dirigir y coordinar la Politica de Seguridad Pública en el Municipio, procurando el mantenimiento de la paz social mediante la vigilancia y prevencion del delito, asi como ofrecer policias capacitados y con mayor conocimiento para el desempeño de sus funciones.  </t>
    </r>
    <r>
      <rPr>
        <b/>
        <sz val="10"/>
        <rFont val="Arial"/>
        <family val="2"/>
      </rPr>
      <t xml:space="preserve">
Estrategia 1.1.</t>
    </r>
    <r>
      <rPr>
        <sz val="10"/>
        <rFont val="Arial"/>
        <family val="2"/>
      </rPr>
      <t xml:space="preserve"> Crear condiciones que aseguren a la ciudadania su integridad fisica y patrimonial.
</t>
    </r>
    <r>
      <rPr>
        <b/>
        <sz val="10"/>
        <rFont val="Arial"/>
        <family val="2"/>
      </rPr>
      <t xml:space="preserve">Líneas de Acción. </t>
    </r>
    <r>
      <rPr>
        <sz val="10"/>
        <rFont val="Arial"/>
        <family val="2"/>
      </rPr>
      <t>Fortalecer la coordinacion con los cuerpos de seguridad de los tres órdenes de gobierno.</t>
    </r>
  </si>
  <si>
    <t>Las coporaciones municipales cuentan con elementos policiales y de proteccion civil certificados.</t>
  </si>
  <si>
    <t>Aplicación adecuada del Presupuesto de Egresos programado para Seguridad Publica</t>
  </si>
  <si>
    <t>((PE / PP) x 100</t>
  </si>
  <si>
    <t>V2:  Presupuesto programado</t>
  </si>
  <si>
    <t>RELACIÓN DE COMPONENTES o PRODUCTOS GENERALES 
(redacción en términos de que se produce)</t>
  </si>
  <si>
    <t>Componente 1. Gastos de Administración del Departamento de Seguridad Publica Municipal</t>
  </si>
  <si>
    <t>Ejercer presupuesto adecuado para los gastos administrativos de Segudidad Pública Municipal</t>
  </si>
  <si>
    <t>(PE / PPt) x 100</t>
  </si>
  <si>
    <t xml:space="preserve">V1: Presupuesto Ejercido </t>
  </si>
  <si>
    <t xml:space="preserve">V2: Presupuesto Programado </t>
  </si>
  <si>
    <t>Componente 2. Gastos de Administración del Departamento de Proteccion Civil</t>
  </si>
  <si>
    <t>Proteccion Civil</t>
  </si>
  <si>
    <t>Ejercer presupuesto adecuado para los gastos administrativos de Proteccion Civil</t>
  </si>
  <si>
    <t>V1: Presupuesto Ejercido de Vialidad y Tránsito.</t>
  </si>
  <si>
    <t>V2: Presupuesto Programado de Vialidad y Tránsito.</t>
  </si>
  <si>
    <t>ENTREGABLES</t>
  </si>
  <si>
    <t>COMPONENTE 1. Gastos de Administracion del Departamento de Seguridad Publica Municipal</t>
  </si>
  <si>
    <t>1.1.1  Diagnóstico de necesidades administrativas y/o operativas</t>
  </si>
  <si>
    <t>1.1.2  Cotizaciones</t>
  </si>
  <si>
    <t>1.1.3  Instalación de Comités Ciudadano</t>
  </si>
  <si>
    <t>1.1.4  Llevar a cabo Reuniones de los comités</t>
  </si>
  <si>
    <t>1.1.5  Presentar informes o minutas de acuerdos de los Comités</t>
  </si>
  <si>
    <t>COMPONENTE 2. Gastos de Administracion del Departamento de Proteccion Civil</t>
  </si>
  <si>
    <t>4.1.1  Diagnóstico de necesidades administrativas y/o operativas.</t>
  </si>
  <si>
    <t>4.1.2  Cotización</t>
  </si>
  <si>
    <t>4.1.3  Compras necesarias para funcionamiento administrativo</t>
  </si>
  <si>
    <t>4.1.4  Distribución adecuada de requerimientos</t>
  </si>
  <si>
    <t>1 Deserción del personal</t>
  </si>
  <si>
    <t>1 Seguridad Publica</t>
  </si>
  <si>
    <t>2. Dependencias Especiales (Proteccion Civil)</t>
  </si>
  <si>
    <t>Subprograma: Proteccion a la Ciudadania y su Entorno</t>
  </si>
  <si>
    <t>Proteccion a la ciudadania y su entorno</t>
  </si>
  <si>
    <t>Identificar, evaluar y vigilar los riesgos de desastre y potenciar la alerta temprana en las localidades.</t>
  </si>
  <si>
    <t xml:space="preserve">Protección Civil, Tesorería Municipal, Contraloria Municipal
</t>
  </si>
  <si>
    <r>
      <rPr>
        <b/>
        <sz val="10"/>
        <rFont val="Arial"/>
        <family val="2"/>
      </rPr>
      <t>Objetivo:</t>
    </r>
    <r>
      <rPr>
        <sz val="10"/>
        <rFont val="Arial"/>
        <family val="2"/>
      </rPr>
      <t xml:space="preserve"> Proteger a la persona y a su entorno ante la eventualidad de un desastre provocado por agentes perturbadores naturales o humanos, a traves de acciones que reduzcan o eliminen la pérdida de vidas humanas, la destruccion de bienes materiales y el daño al entorno ecológico. </t>
    </r>
    <r>
      <rPr>
        <b/>
        <sz val="10"/>
        <rFont val="Arial"/>
        <family val="2"/>
      </rPr>
      <t xml:space="preserve">
Estrategia 1.4 </t>
    </r>
    <r>
      <rPr>
        <sz val="10"/>
        <rFont val="Arial"/>
        <family val="2"/>
      </rPr>
      <t xml:space="preserve"> Proporcionar a la ciudadania estrategias y programas que ayuden a prevenir y amortiguar los riesgos y/o daños caudados por eventos de tipo natural, artificail o humano.
</t>
    </r>
    <r>
      <rPr>
        <b/>
        <sz val="10"/>
        <rFont val="Arial"/>
        <family val="2"/>
      </rPr>
      <t xml:space="preserve">Líneas de Acción. </t>
    </r>
    <r>
      <rPr>
        <sz val="10"/>
        <rFont val="Arial"/>
        <family val="2"/>
      </rPr>
      <t>Promover y coordinar campañas preventivas de concientizacion anticipadas a las diferentes temporadas: incendios forestales, de fiestas civicas, ferias artesanales de productos, celebraciones religiosas, vacacionales, de lluvias y ciclones tropicales, invernal, etc.</t>
    </r>
  </si>
  <si>
    <t>El Departamento de Proteccion civil mantienen una buena coordinacion operativa para atencion a las emergencias o desastres.</t>
  </si>
  <si>
    <t>Atencion oportuna a energencias o desastres naturales, artificiales o humanos</t>
  </si>
  <si>
    <t>Componente 1. Prevencion y Atencion de Riesgos</t>
  </si>
  <si>
    <t>Dirección de Prevención y Seguridad Ciudadana</t>
  </si>
  <si>
    <t>Atencion oportuna ante emergencias o desastres</t>
  </si>
  <si>
    <t>V1: Presupuesto Ejercido de Proteccion Civil</t>
  </si>
  <si>
    <t>V2: Presupuesto Programado de Proteccion Civil</t>
  </si>
  <si>
    <t>ENTREGABLES (numeración correlacionada con los Componentes)</t>
  </si>
  <si>
    <t>ACTIVIDADES (numeración correlacionada con los entregables)</t>
  </si>
  <si>
    <t>1.1 Informe del gasto operativo y administrativo de la Coordinación de Policía Preventiva.</t>
  </si>
  <si>
    <t>1 Que el Municipio no cuente con sifciente recurso</t>
  </si>
  <si>
    <t>1. Disturbios</t>
  </si>
  <si>
    <t>2 Contingencias climáticas</t>
  </si>
  <si>
    <t>3 Desastres Naturales</t>
  </si>
  <si>
    <t>C. VICTOR RAMON GUAJARDO LOO</t>
  </si>
  <si>
    <t>Dirección de Proteccion Civil</t>
  </si>
  <si>
    <t>1. Dependencias Especiales (Proteccion Civil)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</si>
</sst>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9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trike/>
      <sz val="10"/>
      <name val="Arial"/>
      <family val="2"/>
    </font>
    <font>
      <b/>
      <sz val="1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34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0" fillId="0" borderId="0" xfId="0" applyFill="1"/>
    <xf numFmtId="0" fontId="0" fillId="0" borderId="1" xfId="0" applyFill="1" applyBorder="1"/>
    <xf numFmtId="0" fontId="7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3" fillId="0" borderId="0" xfId="0" applyFont="1"/>
    <xf numFmtId="0" fontId="1" fillId="0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15" xfId="0" applyFill="1" applyBorder="1" applyAlignment="1"/>
    <xf numFmtId="0" fontId="7" fillId="2" borderId="1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0" fillId="0" borderId="0" xfId="1" applyFont="1"/>
    <xf numFmtId="9" fontId="0" fillId="0" borderId="1" xfId="0" applyNumberForma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44" fontId="0" fillId="0" borderId="0" xfId="0" applyNumberFormat="1"/>
    <xf numFmtId="3" fontId="7" fillId="2" borderId="10" xfId="0" applyNumberFormat="1" applyFont="1" applyFill="1" applyBorder="1" applyAlignment="1">
      <alignment vertical="center"/>
    </xf>
    <xf numFmtId="10" fontId="0" fillId="0" borderId="0" xfId="2" applyNumberFormat="1" applyFont="1" applyFill="1" applyBorder="1" applyAlignment="1">
      <alignment vertical="center" wrapText="1"/>
    </xf>
    <xf numFmtId="10" fontId="0" fillId="0" borderId="1" xfId="2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9" fontId="0" fillId="0" borderId="1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10" fontId="7" fillId="0" borderId="0" xfId="3" applyNumberFormat="1" applyFill="1" applyBorder="1" applyAlignment="1"/>
    <xf numFmtId="10" fontId="7" fillId="0" borderId="1" xfId="3" applyNumberForma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wrapText="1"/>
    </xf>
    <xf numFmtId="44" fontId="0" fillId="0" borderId="1" xfId="1" applyFont="1" applyFill="1" applyBorder="1"/>
    <xf numFmtId="0" fontId="0" fillId="0" borderId="1" xfId="0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4" fontId="0" fillId="0" borderId="1" xfId="0" applyNumberFormat="1" applyFill="1" applyBorder="1"/>
    <xf numFmtId="44" fontId="0" fillId="0" borderId="1" xfId="1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44" fontId="16" fillId="0" borderId="1" xfId="0" applyNumberFormat="1" applyFont="1" applyFill="1" applyBorder="1" applyAlignment="1">
      <alignment horizontal="center"/>
    </xf>
    <xf numFmtId="44" fontId="7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9" fontId="0" fillId="0" borderId="1" xfId="5" applyFont="1" applyFill="1" applyBorder="1" applyAlignment="1">
      <alignment horizontal="center" vertical="center" wrapText="1"/>
    </xf>
    <xf numFmtId="44" fontId="0" fillId="0" borderId="1" xfId="4" applyFont="1" applyFill="1" applyBorder="1" applyAlignment="1">
      <alignment horizontal="center" vertical="center" wrapText="1"/>
    </xf>
    <xf numFmtId="44" fontId="0" fillId="0" borderId="1" xfId="4" applyFont="1" applyFill="1" applyBorder="1" applyAlignment="1">
      <alignment horizontal="center"/>
    </xf>
    <xf numFmtId="44" fontId="0" fillId="0" borderId="1" xfId="4" applyFont="1" applyFill="1" applyBorder="1"/>
    <xf numFmtId="44" fontId="1" fillId="0" borderId="1" xfId="4" applyFont="1" applyFill="1" applyBorder="1" applyAlignment="1">
      <alignment horizontal="center"/>
    </xf>
    <xf numFmtId="0" fontId="0" fillId="0" borderId="12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5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4" fontId="0" fillId="0" borderId="1" xfId="4" applyFont="1" applyFill="1" applyBorder="1" applyAlignment="1">
      <alignment horizontal="center"/>
    </xf>
    <xf numFmtId="44" fontId="7" fillId="0" borderId="9" xfId="1" applyFont="1" applyFill="1" applyBorder="1" applyAlignment="1">
      <alignment horizontal="center" vertical="center" wrapText="1"/>
    </xf>
    <xf numFmtId="44" fontId="7" fillId="0" borderId="11" xfId="1" applyFont="1" applyFill="1" applyBorder="1" applyAlignment="1">
      <alignment horizontal="center" vertical="center" wrapText="1"/>
    </xf>
    <xf numFmtId="44" fontId="0" fillId="0" borderId="9" xfId="1" applyFont="1" applyFill="1" applyBorder="1" applyAlignment="1">
      <alignment horizontal="center" vertical="center"/>
    </xf>
    <xf numFmtId="44" fontId="0" fillId="0" borderId="10" xfId="1" applyFont="1" applyFill="1" applyBorder="1" applyAlignment="1">
      <alignment horizontal="center" vertical="center"/>
    </xf>
    <xf numFmtId="44" fontId="0" fillId="0" borderId="11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vertical="center"/>
    </xf>
    <xf numFmtId="4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5" borderId="9" xfId="0" applyFill="1" applyBorder="1" applyAlignment="1">
      <alignment horizontal="center" wrapText="1"/>
    </xf>
    <xf numFmtId="0" fontId="0" fillId="5" borderId="10" xfId="0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7" fillId="0" borderId="9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0" fillId="0" borderId="9" xfId="0" applyNumberFormat="1" applyFill="1" applyBorder="1" applyAlignment="1">
      <alignment horizontal="center" vertical="center" wrapText="1"/>
    </xf>
    <xf numFmtId="44" fontId="0" fillId="0" borderId="11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0" fontId="7" fillId="0" borderId="9" xfId="3" applyNumberFormat="1" applyFill="1" applyBorder="1" applyAlignment="1">
      <alignment horizontal="center"/>
    </xf>
    <xf numFmtId="10" fontId="7" fillId="0" borderId="11" xfId="3" applyNumberFormat="1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4" fontId="7" fillId="2" borderId="6" xfId="0" applyNumberFormat="1" applyFont="1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44" fontId="14" fillId="0" borderId="6" xfId="1" applyFont="1" applyFill="1" applyBorder="1" applyAlignment="1">
      <alignment vertical="center" wrapText="1"/>
    </xf>
    <xf numFmtId="44" fontId="14" fillId="0" borderId="7" xfId="1" applyFont="1" applyFill="1" applyBorder="1" applyAlignment="1">
      <alignment vertical="center" wrapText="1"/>
    </xf>
    <xf numFmtId="44" fontId="14" fillId="0" borderId="8" xfId="1" applyFont="1" applyFill="1" applyBorder="1" applyAlignment="1">
      <alignment vertical="center" wrapText="1"/>
    </xf>
    <xf numFmtId="44" fontId="14" fillId="0" borderId="12" xfId="1" applyFont="1" applyFill="1" applyBorder="1" applyAlignment="1">
      <alignment vertical="center" wrapText="1"/>
    </xf>
    <xf numFmtId="44" fontId="14" fillId="0" borderId="13" xfId="1" applyFont="1" applyFill="1" applyBorder="1" applyAlignment="1">
      <alignment vertical="center" wrapText="1"/>
    </xf>
    <xf numFmtId="44" fontId="14" fillId="0" borderId="14" xfId="1" applyFont="1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14" fontId="0" fillId="0" borderId="9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7" fillId="2" borderId="9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4" fontId="0" fillId="0" borderId="9" xfId="1" applyFont="1" applyFill="1" applyBorder="1" applyAlignment="1">
      <alignment horizontal="center"/>
    </xf>
    <xf numFmtId="44" fontId="0" fillId="0" borderId="11" xfId="1" applyFont="1" applyFill="1" applyBorder="1" applyAlignment="1">
      <alignment horizontal="center"/>
    </xf>
    <xf numFmtId="0" fontId="7" fillId="2" borderId="3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0" fillId="0" borderId="7" xfId="0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horizontal="center"/>
    </xf>
    <xf numFmtId="44" fontId="16" fillId="0" borderId="11" xfId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16" fillId="5" borderId="9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4" fontId="14" fillId="2" borderId="6" xfId="1" applyFont="1" applyFill="1" applyBorder="1" applyAlignment="1">
      <alignment vertical="center" wrapText="1"/>
    </xf>
    <xf numFmtId="44" fontId="14" fillId="2" borderId="7" xfId="1" applyFont="1" applyFill="1" applyBorder="1" applyAlignment="1">
      <alignment vertical="center" wrapText="1"/>
    </xf>
    <xf numFmtId="44" fontId="14" fillId="2" borderId="8" xfId="1" applyFont="1" applyFill="1" applyBorder="1" applyAlignment="1">
      <alignment vertical="center" wrapText="1"/>
    </xf>
    <xf numFmtId="44" fontId="14" fillId="2" borderId="12" xfId="1" applyFont="1" applyFill="1" applyBorder="1" applyAlignment="1">
      <alignment vertical="center" wrapText="1"/>
    </xf>
    <xf numFmtId="44" fontId="14" fillId="2" borderId="13" xfId="1" applyFont="1" applyFill="1" applyBorder="1" applyAlignment="1">
      <alignment vertical="center" wrapText="1"/>
    </xf>
    <xf numFmtId="44" fontId="14" fillId="2" borderId="14" xfId="1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5" borderId="4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9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4" fontId="0" fillId="0" borderId="9" xfId="0" applyNumberFormat="1" applyFill="1" applyBorder="1" applyAlignment="1">
      <alignment horizontal="center"/>
    </xf>
    <xf numFmtId="44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 wrapText="1"/>
    </xf>
    <xf numFmtId="9" fontId="0" fillId="0" borderId="9" xfId="2" applyFont="1" applyFill="1" applyBorder="1" applyAlignment="1">
      <alignment horizontal="center" vertical="center" wrapText="1"/>
    </xf>
    <xf numFmtId="9" fontId="0" fillId="0" borderId="11" xfId="2" applyFont="1" applyFill="1" applyBorder="1" applyAlignment="1">
      <alignment horizontal="center" vertical="center" wrapText="1"/>
    </xf>
    <xf numFmtId="44" fontId="1" fillId="0" borderId="9" xfId="1" applyFont="1" applyFill="1" applyBorder="1" applyAlignment="1">
      <alignment horizontal="center"/>
    </xf>
    <xf numFmtId="44" fontId="1" fillId="0" borderId="11" xfId="1" applyFont="1" applyFill="1" applyBorder="1" applyAlignment="1">
      <alignment horizontal="center"/>
    </xf>
    <xf numFmtId="44" fontId="7" fillId="0" borderId="9" xfId="1" applyFont="1" applyFill="1" applyBorder="1" applyAlignment="1">
      <alignment horizontal="center"/>
    </xf>
    <xf numFmtId="44" fontId="7" fillId="0" borderId="11" xfId="1" applyFont="1" applyFill="1" applyBorder="1" applyAlignment="1">
      <alignment horizontal="center"/>
    </xf>
    <xf numFmtId="44" fontId="0" fillId="0" borderId="9" xfId="1" applyFont="1" applyFill="1" applyBorder="1" applyAlignment="1">
      <alignment horizontal="center" vertical="center" wrapText="1"/>
    </xf>
    <xf numFmtId="44" fontId="0" fillId="0" borderId="11" xfId="1" applyFont="1" applyFill="1" applyBorder="1" applyAlignment="1">
      <alignment horizontal="center" vertical="center" wrapText="1"/>
    </xf>
    <xf numFmtId="44" fontId="0" fillId="0" borderId="10" xfId="1" applyFont="1" applyFill="1" applyBorder="1" applyAlignment="1">
      <alignment horizontal="center"/>
    </xf>
    <xf numFmtId="44" fontId="1" fillId="0" borderId="9" xfId="1" applyFont="1" applyFill="1" applyBorder="1" applyAlignment="1">
      <alignment horizontal="center" vertical="center" wrapText="1"/>
    </xf>
    <xf numFmtId="44" fontId="1" fillId="0" borderId="11" xfId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44" fontId="0" fillId="0" borderId="9" xfId="4" applyFont="1" applyFill="1" applyBorder="1" applyAlignment="1">
      <alignment horizontal="center"/>
    </xf>
    <xf numFmtId="44" fontId="0" fillId="0" borderId="10" xfId="4" applyFont="1" applyFill="1" applyBorder="1" applyAlignment="1">
      <alignment horizontal="center"/>
    </xf>
    <xf numFmtId="44" fontId="0" fillId="0" borderId="11" xfId="4" applyFont="1" applyFill="1" applyBorder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4" fontId="0" fillId="0" borderId="10" xfId="0" applyNumberFormat="1" applyFill="1" applyBorder="1" applyAlignment="1">
      <alignment horizontal="center" vertical="center" wrapText="1"/>
    </xf>
    <xf numFmtId="14" fontId="0" fillId="0" borderId="11" xfId="0" applyNumberFormat="1" applyFill="1" applyBorder="1" applyAlignment="1">
      <alignment horizontal="center" vertical="center" wrapText="1"/>
    </xf>
    <xf numFmtId="44" fontId="1" fillId="0" borderId="9" xfId="4" applyFont="1" applyFill="1" applyBorder="1" applyAlignment="1">
      <alignment horizontal="center"/>
    </xf>
    <xf numFmtId="44" fontId="1" fillId="0" borderId="11" xfId="4" applyFont="1" applyFill="1" applyBorder="1" applyAlignment="1">
      <alignment horizontal="center"/>
    </xf>
    <xf numFmtId="44" fontId="7" fillId="0" borderId="9" xfId="4" applyFont="1" applyFill="1" applyBorder="1" applyAlignment="1">
      <alignment horizontal="center"/>
    </xf>
    <xf numFmtId="44" fontId="7" fillId="0" borderId="11" xfId="4" applyFont="1" applyFill="1" applyBorder="1" applyAlignment="1">
      <alignment horizontal="center"/>
    </xf>
    <xf numFmtId="9" fontId="0" fillId="0" borderId="9" xfId="5" applyFont="1" applyFill="1" applyBorder="1" applyAlignment="1">
      <alignment horizontal="center" vertical="center" wrapText="1"/>
    </xf>
    <xf numFmtId="9" fontId="0" fillId="0" borderId="11" xfId="5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49" fontId="0" fillId="0" borderId="15" xfId="0" applyNumberFormat="1" applyFill="1" applyBorder="1" applyAlignment="1">
      <alignment horizontal="left" vertical="center" wrapText="1"/>
    </xf>
    <xf numFmtId="49" fontId="0" fillId="0" borderId="2" xfId="0" applyNumberFormat="1" applyFill="1" applyBorder="1" applyAlignment="1">
      <alignment horizontal="left" vertical="center" wrapText="1"/>
    </xf>
    <xf numFmtId="44" fontId="1" fillId="0" borderId="9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4" fontId="14" fillId="0" borderId="6" xfId="4" applyFont="1" applyFill="1" applyBorder="1" applyAlignment="1">
      <alignment vertical="center" wrapText="1"/>
    </xf>
    <xf numFmtId="44" fontId="14" fillId="0" borderId="7" xfId="4" applyFont="1" applyFill="1" applyBorder="1" applyAlignment="1">
      <alignment vertical="center" wrapText="1"/>
    </xf>
    <xf numFmtId="44" fontId="14" fillId="0" borderId="8" xfId="4" applyFont="1" applyFill="1" applyBorder="1" applyAlignment="1">
      <alignment vertical="center" wrapText="1"/>
    </xf>
    <xf numFmtId="44" fontId="14" fillId="0" borderId="12" xfId="4" applyFont="1" applyFill="1" applyBorder="1" applyAlignment="1">
      <alignment vertical="center" wrapText="1"/>
    </xf>
    <xf numFmtId="44" fontId="14" fillId="0" borderId="13" xfId="4" applyFont="1" applyFill="1" applyBorder="1" applyAlignment="1">
      <alignment vertical="center" wrapText="1"/>
    </xf>
    <xf numFmtId="44" fontId="14" fillId="0" borderId="14" xfId="4" applyFont="1" applyFill="1" applyBorder="1" applyAlignment="1">
      <alignment vertical="center" wrapText="1"/>
    </xf>
    <xf numFmtId="44" fontId="0" fillId="0" borderId="1" xfId="4" applyFont="1" applyFill="1" applyBorder="1" applyAlignment="1">
      <alignment horizontal="center"/>
    </xf>
    <xf numFmtId="44" fontId="0" fillId="0" borderId="1" xfId="4" applyFont="1" applyFill="1" applyBorder="1" applyAlignment="1"/>
    <xf numFmtId="0" fontId="10" fillId="0" borderId="0" xfId="0" applyFont="1" applyAlignment="1">
      <alignment horizontal="center" vertical="center" wrapText="1"/>
    </xf>
    <xf numFmtId="44" fontId="14" fillId="2" borderId="6" xfId="4" applyFont="1" applyFill="1" applyBorder="1" applyAlignment="1">
      <alignment vertical="center" wrapText="1"/>
    </xf>
    <xf numFmtId="44" fontId="14" fillId="2" borderId="7" xfId="4" applyFont="1" applyFill="1" applyBorder="1" applyAlignment="1">
      <alignment vertical="center" wrapText="1"/>
    </xf>
    <xf numFmtId="44" fontId="14" fillId="2" borderId="8" xfId="4" applyFont="1" applyFill="1" applyBorder="1" applyAlignment="1">
      <alignment vertical="center" wrapText="1"/>
    </xf>
    <xf numFmtId="44" fontId="14" fillId="2" borderId="12" xfId="4" applyFont="1" applyFill="1" applyBorder="1" applyAlignment="1">
      <alignment vertical="center" wrapText="1"/>
    </xf>
    <xf numFmtId="44" fontId="14" fillId="2" borderId="13" xfId="4" applyFont="1" applyFill="1" applyBorder="1" applyAlignment="1">
      <alignment vertical="center" wrapText="1"/>
    </xf>
    <xf numFmtId="44" fontId="14" fillId="2" borderId="14" xfId="4" applyFont="1" applyFill="1" applyBorder="1" applyAlignment="1">
      <alignment vertical="center" wrapText="1"/>
    </xf>
    <xf numFmtId="10" fontId="0" fillId="0" borderId="1" xfId="5" applyNumberFormat="1" applyFont="1" applyFill="1" applyBorder="1" applyAlignment="1">
      <alignment vertical="center" wrapText="1"/>
    </xf>
    <xf numFmtId="10" fontId="0" fillId="0" borderId="0" xfId="5" applyNumberFormat="1" applyFont="1" applyFill="1" applyBorder="1" applyAlignment="1">
      <alignment vertical="center" wrapText="1"/>
    </xf>
    <xf numFmtId="44" fontId="16" fillId="0" borderId="9" xfId="4" applyFont="1" applyFill="1" applyBorder="1" applyAlignment="1">
      <alignment horizontal="center" vertical="center" wrapText="1"/>
    </xf>
    <xf numFmtId="44" fontId="16" fillId="0" borderId="11" xfId="4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0" fillId="2" borderId="15" xfId="0" applyNumberFormat="1" applyFill="1" applyBorder="1" applyAlignment="1">
      <alignment horizontal="center" vertical="center" wrapText="1"/>
    </xf>
    <xf numFmtId="44" fontId="0" fillId="0" borderId="0" xfId="4" applyFont="1"/>
    <xf numFmtId="44" fontId="16" fillId="0" borderId="9" xfId="4" applyFont="1" applyFill="1" applyBorder="1" applyAlignment="1">
      <alignment horizontal="center"/>
    </xf>
    <xf numFmtId="44" fontId="16" fillId="0" borderId="11" xfId="4" applyFont="1" applyFill="1" applyBorder="1" applyAlignment="1">
      <alignment horizontal="center"/>
    </xf>
    <xf numFmtId="44" fontId="16" fillId="0" borderId="1" xfId="4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10" fontId="7" fillId="0" borderId="1" xfId="3" applyNumberFormat="1" applyFill="1" applyBorder="1" applyAlignment="1"/>
    <xf numFmtId="0" fontId="0" fillId="2" borderId="1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16" fillId="0" borderId="9" xfId="4" applyFont="1" applyFill="1" applyBorder="1" applyAlignment="1">
      <alignment horizontal="center" vertical="center"/>
    </xf>
    <xf numFmtId="44" fontId="16" fillId="0" borderId="11" xfId="4" applyFont="1" applyFill="1" applyBorder="1" applyAlignment="1">
      <alignment horizontal="center" vertical="center"/>
    </xf>
    <xf numFmtId="44" fontId="16" fillId="0" borderId="1" xfId="4" applyFon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0" fillId="0" borderId="15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/>
    <xf numFmtId="0" fontId="7" fillId="0" borderId="1" xfId="0" applyFont="1" applyBorder="1" applyAlignment="1">
      <alignment horizontal="left" wrapText="1"/>
    </xf>
    <xf numFmtId="44" fontId="0" fillId="0" borderId="1" xfId="4" applyFont="1" applyBorder="1"/>
    <xf numFmtId="44" fontId="0" fillId="0" borderId="9" xfId="4" applyFont="1" applyBorder="1" applyAlignment="1">
      <alignment horizontal="center"/>
    </xf>
    <xf numFmtId="44" fontId="0" fillId="0" borderId="10" xfId="4" applyFont="1" applyBorder="1" applyAlignment="1">
      <alignment horizontal="center"/>
    </xf>
    <xf numFmtId="44" fontId="0" fillId="0" borderId="11" xfId="4" applyFont="1" applyBorder="1" applyAlignment="1">
      <alignment horizontal="center"/>
    </xf>
    <xf numFmtId="44" fontId="0" fillId="0" borderId="1" xfId="4" applyFont="1" applyBorder="1" applyAlignment="1">
      <alignment horizontal="center"/>
    </xf>
    <xf numFmtId="44" fontId="0" fillId="0" borderId="1" xfId="4" applyFont="1" applyBorder="1" applyAlignme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Border="1"/>
    <xf numFmtId="0" fontId="7" fillId="0" borderId="0" xfId="0" applyFont="1" applyBorder="1"/>
    <xf numFmtId="0" fontId="2" fillId="0" borderId="1" xfId="0" applyFont="1" applyBorder="1" applyAlignment="1">
      <alignment horizontal="left" wrapText="1"/>
    </xf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10" fontId="0" fillId="2" borderId="9" xfId="5" applyNumberFormat="1" applyFont="1" applyFill="1" applyBorder="1" applyAlignment="1">
      <alignment horizontal="center" vertical="center" wrapText="1"/>
    </xf>
    <xf numFmtId="10" fontId="0" fillId="2" borderId="11" xfId="5" applyNumberFormat="1" applyFont="1" applyFill="1" applyBorder="1" applyAlignment="1">
      <alignment horizontal="center" vertical="center" wrapText="1"/>
    </xf>
    <xf numFmtId="9" fontId="7" fillId="2" borderId="2" xfId="0" applyNumberFormat="1" applyFont="1" applyFill="1" applyBorder="1" applyAlignment="1">
      <alignment horizontal="center" vertical="center" wrapText="1"/>
    </xf>
    <xf numFmtId="9" fontId="7" fillId="2" borderId="2" xfId="5" applyFont="1" applyFill="1" applyBorder="1" applyAlignment="1">
      <alignment horizontal="center" vertical="center" wrapText="1"/>
    </xf>
    <xf numFmtId="44" fontId="0" fillId="2" borderId="9" xfId="0" applyNumberFormat="1" applyFill="1" applyBorder="1" applyAlignment="1">
      <alignment horizontal="center" vertical="center" wrapText="1"/>
    </xf>
    <xf numFmtId="44" fontId="7" fillId="2" borderId="2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4" fontId="2" fillId="0" borderId="9" xfId="4" applyFont="1" applyFill="1" applyBorder="1" applyAlignment="1">
      <alignment horizontal="center" vertical="center"/>
    </xf>
    <xf numFmtId="44" fontId="2" fillId="0" borderId="11" xfId="4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0" fontId="1" fillId="0" borderId="0" xfId="0" applyFont="1"/>
    <xf numFmtId="0" fontId="1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44" fontId="7" fillId="0" borderId="9" xfId="4" applyFont="1" applyFill="1" applyBorder="1" applyAlignment="1">
      <alignment horizontal="center" vertical="center"/>
    </xf>
    <xf numFmtId="44" fontId="7" fillId="0" borderId="11" xfId="4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44" fontId="0" fillId="0" borderId="9" xfId="4" applyFont="1" applyFill="1" applyBorder="1" applyAlignment="1">
      <alignment horizontal="center" vertical="center"/>
    </xf>
    <xf numFmtId="44" fontId="0" fillId="0" borderId="11" xfId="4" applyFont="1" applyFill="1" applyBorder="1" applyAlignment="1">
      <alignment horizontal="center" vertical="center"/>
    </xf>
    <xf numFmtId="44" fontId="0" fillId="0" borderId="1" xfId="0" applyNumberFormat="1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0" fontId="7" fillId="0" borderId="6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1" xfId="3" applyFill="1" applyBorder="1"/>
    <xf numFmtId="0" fontId="7" fillId="0" borderId="9" xfId="3" applyFont="1" applyFill="1" applyBorder="1" applyAlignment="1">
      <alignment horizontal="left" vertical="center" wrapText="1"/>
    </xf>
    <xf numFmtId="0" fontId="7" fillId="0" borderId="10" xfId="3" applyFont="1" applyFill="1" applyBorder="1" applyAlignment="1">
      <alignment horizontal="left" vertical="center" wrapText="1"/>
    </xf>
    <xf numFmtId="0" fontId="7" fillId="0" borderId="11" xfId="3" applyFont="1" applyFill="1" applyBorder="1" applyAlignment="1">
      <alignment horizontal="left" vertical="center" wrapText="1"/>
    </xf>
    <xf numFmtId="14" fontId="7" fillId="0" borderId="9" xfId="3" applyNumberFormat="1" applyFill="1" applyBorder="1" applyAlignment="1">
      <alignment horizontal="center" vertical="center" wrapText="1"/>
    </xf>
    <xf numFmtId="14" fontId="7" fillId="0" borderId="10" xfId="3" applyNumberFormat="1" applyFill="1" applyBorder="1" applyAlignment="1">
      <alignment horizontal="center" vertical="center" wrapText="1"/>
    </xf>
    <xf numFmtId="14" fontId="7" fillId="0" borderId="11" xfId="3" applyNumberForma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7" fillId="0" borderId="13" xfId="3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44" fontId="0" fillId="0" borderId="9" xfId="0" applyNumberFormat="1" applyBorder="1" applyAlignment="1">
      <alignment horizontal="center"/>
    </xf>
    <xf numFmtId="44" fontId="0" fillId="0" borderId="10" xfId="0" applyNumberForma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44" fontId="0" fillId="0" borderId="7" xfId="4" applyFont="1" applyBorder="1" applyAlignment="1">
      <alignment horizontal="center"/>
    </xf>
    <xf numFmtId="0" fontId="18" fillId="0" borderId="0" xfId="0" applyFont="1"/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44" fontId="7" fillId="0" borderId="1" xfId="0" applyNumberFormat="1" applyFont="1" applyBorder="1" applyAlignment="1">
      <alignment vertical="center"/>
    </xf>
    <xf numFmtId="0" fontId="7" fillId="0" borderId="9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44" fontId="0" fillId="0" borderId="1" xfId="4" applyFont="1" applyBorder="1" applyAlignment="1">
      <alignment vertical="center"/>
    </xf>
    <xf numFmtId="44" fontId="0" fillId="0" borderId="9" xfId="4" applyFont="1" applyBorder="1" applyAlignment="1">
      <alignment horizontal="center" vertical="center"/>
    </xf>
    <xf numFmtId="44" fontId="0" fillId="0" borderId="10" xfId="4" applyFont="1" applyBorder="1" applyAlignment="1">
      <alignment horizontal="center" vertical="center"/>
    </xf>
    <xf numFmtId="44" fontId="0" fillId="0" borderId="11" xfId="4" applyFont="1" applyBorder="1" applyAlignment="1">
      <alignment horizontal="center" vertical="center"/>
    </xf>
    <xf numFmtId="44" fontId="0" fillId="0" borderId="9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</cellXfs>
  <cellStyles count="6">
    <cellStyle name="Moneda" xfId="1" builtinId="4"/>
    <cellStyle name="Moneda 2" xfId="4" xr:uid="{00000000-0005-0000-0000-000001000000}"/>
    <cellStyle name="Normal" xfId="0" builtinId="0"/>
    <cellStyle name="Normal 2" xfId="3" xr:uid="{00000000-0005-0000-0000-000003000000}"/>
    <cellStyle name="Porcentaje" xfId="2" builtinId="5"/>
    <cellStyle name="Porcentaje 2" xfId="5" xr:uid="{CE95CB3F-9BB1-4CA2-8D26-0FFCDF4680B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578689</xdr:colOff>
      <xdr:row>0</xdr:row>
      <xdr:rowOff>53916</xdr:rowOff>
    </xdr:from>
    <xdr:to>
      <xdr:col>0</xdr:col>
      <xdr:colOff>1541940</xdr:colOff>
      <xdr:row>7</xdr:row>
      <xdr:rowOff>135169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689" y="53916"/>
          <a:ext cx="963251" cy="1576678"/>
        </a:xfrm>
        <a:prstGeom prst="rect">
          <a:avLst/>
        </a:prstGeom>
      </xdr:spPr>
    </xdr:pic>
    <xdr:clientData/>
  </xdr:twoCellAnchor>
  <xdr:twoCellAnchor editAs="oneCell">
    <xdr:from>
      <xdr:col>13</xdr:col>
      <xdr:colOff>295275</xdr:colOff>
      <xdr:row>0</xdr:row>
      <xdr:rowOff>104775</xdr:rowOff>
    </xdr:from>
    <xdr:to>
      <xdr:col>17</xdr:col>
      <xdr:colOff>100358</xdr:colOff>
      <xdr:row>6</xdr:row>
      <xdr:rowOff>155187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1775" y="104775"/>
          <a:ext cx="1786283" cy="13839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76200</xdr:rowOff>
    </xdr:from>
    <xdr:to>
      <xdr:col>0</xdr:col>
      <xdr:colOff>1487126</xdr:colOff>
      <xdr:row>7</xdr:row>
      <xdr:rowOff>153679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76200"/>
          <a:ext cx="963251" cy="1572904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</xdr:colOff>
      <xdr:row>0</xdr:row>
      <xdr:rowOff>76200</xdr:rowOff>
    </xdr:from>
    <xdr:to>
      <xdr:col>17</xdr:col>
      <xdr:colOff>71783</xdr:colOff>
      <xdr:row>6</xdr:row>
      <xdr:rowOff>126612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1625" y="76200"/>
          <a:ext cx="1786283" cy="13839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76200</xdr:rowOff>
    </xdr:from>
    <xdr:to>
      <xdr:col>0</xdr:col>
      <xdr:colOff>1487126</xdr:colOff>
      <xdr:row>7</xdr:row>
      <xdr:rowOff>153679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21F223-9922-4BD7-AE61-A92E6A6B0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76200"/>
          <a:ext cx="963251" cy="1572904"/>
        </a:xfrm>
        <a:prstGeom prst="rect">
          <a:avLst/>
        </a:prstGeom>
      </xdr:spPr>
    </xdr:pic>
    <xdr:clientData/>
  </xdr:twoCellAnchor>
  <xdr:twoCellAnchor editAs="oneCell">
    <xdr:from>
      <xdr:col>13</xdr:col>
      <xdr:colOff>76200</xdr:colOff>
      <xdr:row>0</xdr:row>
      <xdr:rowOff>47625</xdr:rowOff>
    </xdr:from>
    <xdr:to>
      <xdr:col>17</xdr:col>
      <xdr:colOff>176558</xdr:colOff>
      <xdr:row>6</xdr:row>
      <xdr:rowOff>98037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4CA8A6-87E5-4DF3-989D-71C29130C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0" y="47625"/>
          <a:ext cx="1786283" cy="13839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76200</xdr:rowOff>
    </xdr:from>
    <xdr:to>
      <xdr:col>0</xdr:col>
      <xdr:colOff>1487126</xdr:colOff>
      <xdr:row>7</xdr:row>
      <xdr:rowOff>153679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055BDA-99AE-4DD7-AAF4-14680FACA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76200"/>
          <a:ext cx="963251" cy="1572904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0</xdr:row>
      <xdr:rowOff>76200</xdr:rowOff>
    </xdr:from>
    <xdr:to>
      <xdr:col>17</xdr:col>
      <xdr:colOff>176558</xdr:colOff>
      <xdr:row>6</xdr:row>
      <xdr:rowOff>126612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A303FC-CF93-4016-8526-8BC8F83EC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25050" y="76200"/>
          <a:ext cx="1786283" cy="13839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578689</xdr:colOff>
      <xdr:row>0</xdr:row>
      <xdr:rowOff>53916</xdr:rowOff>
    </xdr:from>
    <xdr:to>
      <xdr:col>0</xdr:col>
      <xdr:colOff>1541940</xdr:colOff>
      <xdr:row>7</xdr:row>
      <xdr:rowOff>135169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54FC52-AFCB-42C1-9EB7-4E498E1B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689" y="53916"/>
          <a:ext cx="963251" cy="1576678"/>
        </a:xfrm>
        <a:prstGeom prst="rect">
          <a:avLst/>
        </a:prstGeom>
      </xdr:spPr>
    </xdr:pic>
    <xdr:clientData/>
  </xdr:twoCellAnchor>
  <xdr:twoCellAnchor editAs="oneCell">
    <xdr:from>
      <xdr:col>13</xdr:col>
      <xdr:colOff>142875</xdr:colOff>
      <xdr:row>0</xdr:row>
      <xdr:rowOff>38100</xdr:rowOff>
    </xdr:from>
    <xdr:to>
      <xdr:col>17</xdr:col>
      <xdr:colOff>81308</xdr:colOff>
      <xdr:row>6</xdr:row>
      <xdr:rowOff>88512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142C69-FB62-40CE-B625-EEA6DA70F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8850" y="38100"/>
          <a:ext cx="1786283" cy="13839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76200</xdr:rowOff>
    </xdr:from>
    <xdr:to>
      <xdr:col>0</xdr:col>
      <xdr:colOff>1487126</xdr:colOff>
      <xdr:row>7</xdr:row>
      <xdr:rowOff>153679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44BFF1-3A69-4289-B2F1-B402FBEC7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76200"/>
          <a:ext cx="963251" cy="1572904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0</xdr:row>
      <xdr:rowOff>123825</xdr:rowOff>
    </xdr:from>
    <xdr:to>
      <xdr:col>16</xdr:col>
      <xdr:colOff>509933</xdr:colOff>
      <xdr:row>7</xdr:row>
      <xdr:rowOff>12312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65ACFF-3F84-4189-A9DD-1132561D6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7750" y="123825"/>
          <a:ext cx="1786283" cy="13839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0</xdr:row>
      <xdr:rowOff>76200</xdr:rowOff>
    </xdr:from>
    <xdr:to>
      <xdr:col>0</xdr:col>
      <xdr:colOff>1590675</xdr:colOff>
      <xdr:row>7</xdr:row>
      <xdr:rowOff>157703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F6FDD0-DA54-4F9B-9A89-919475B4F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76200"/>
          <a:ext cx="962025" cy="1576928"/>
        </a:xfrm>
        <a:prstGeom prst="rect">
          <a:avLst/>
        </a:prstGeom>
      </xdr:spPr>
    </xdr:pic>
    <xdr:clientData/>
  </xdr:twoCellAnchor>
  <xdr:twoCellAnchor editAs="oneCell">
    <xdr:from>
      <xdr:col>13</xdr:col>
      <xdr:colOff>200025</xdr:colOff>
      <xdr:row>0</xdr:row>
      <xdr:rowOff>114300</xdr:rowOff>
    </xdr:from>
    <xdr:to>
      <xdr:col>16</xdr:col>
      <xdr:colOff>433733</xdr:colOff>
      <xdr:row>7</xdr:row>
      <xdr:rowOff>2787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366407-AEEA-4B33-9B37-620540AC0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0775" y="114300"/>
          <a:ext cx="1786283" cy="13839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0</xdr:row>
      <xdr:rowOff>76200</xdr:rowOff>
    </xdr:from>
    <xdr:to>
      <xdr:col>0</xdr:col>
      <xdr:colOff>1590675</xdr:colOff>
      <xdr:row>7</xdr:row>
      <xdr:rowOff>157703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0A7C63-F4AD-4B64-A0F8-12632B815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76200"/>
          <a:ext cx="962025" cy="1576928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0</xdr:row>
      <xdr:rowOff>0</xdr:rowOff>
    </xdr:from>
    <xdr:to>
      <xdr:col>16</xdr:col>
      <xdr:colOff>281333</xdr:colOff>
      <xdr:row>6</xdr:row>
      <xdr:rowOff>50412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7D5D67-DFD3-47D3-815F-3D5AE8932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58375" y="0"/>
          <a:ext cx="1786283" cy="1383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T100"/>
  <sheetViews>
    <sheetView showGridLines="0" topLeftCell="A70" zoomScaleNormal="100" workbookViewId="0">
      <selection sqref="A1:R100"/>
    </sheetView>
  </sheetViews>
  <sheetFormatPr baseColWidth="10" defaultColWidth="9.140625" defaultRowHeight="12.75" x14ac:dyDescent="0.2"/>
  <cols>
    <col min="1" max="1" width="26.5703125" customWidth="1"/>
    <col min="2" max="2" width="15.28515625" customWidth="1"/>
    <col min="3" max="3" width="14.5703125" customWidth="1"/>
    <col min="4" max="4" width="16.42578125" bestFit="1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7.140625" customWidth="1"/>
    <col min="10" max="10" width="7.28515625" customWidth="1"/>
    <col min="11" max="11" width="9.7109375" customWidth="1"/>
    <col min="12" max="12" width="4.140625" customWidth="1"/>
    <col min="13" max="13" width="10.5703125" customWidth="1"/>
    <col min="14" max="14" width="4.5703125" customWidth="1"/>
    <col min="15" max="15" width="10.5703125" customWidth="1"/>
    <col min="16" max="16" width="5.140625" customWidth="1"/>
    <col min="17" max="17" width="9.42578125" customWidth="1"/>
    <col min="18" max="18" width="15.42578125" customWidth="1"/>
    <col min="20" max="20" width="13.85546875" bestFit="1" customWidth="1"/>
  </cols>
  <sheetData>
    <row r="1" spans="1:18" x14ac:dyDescent="0.2">
      <c r="A1" s="219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1"/>
    </row>
    <row r="2" spans="1:18" ht="23.25" x14ac:dyDescent="0.35">
      <c r="A2" s="222" t="s">
        <v>117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4"/>
    </row>
    <row r="3" spans="1:18" ht="20.25" x14ac:dyDescent="0.2">
      <c r="A3" s="225" t="s">
        <v>125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7"/>
    </row>
    <row r="4" spans="1:18" ht="18" x14ac:dyDescent="0.25">
      <c r="A4" s="228" t="s">
        <v>126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30"/>
    </row>
    <row r="5" spans="1:18" ht="18" x14ac:dyDescent="0.25">
      <c r="A5" s="228" t="s">
        <v>118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30"/>
    </row>
    <row r="6" spans="1:18" x14ac:dyDescent="0.2">
      <c r="A6" s="231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3"/>
    </row>
    <row r="7" spans="1:18" x14ac:dyDescent="0.2">
      <c r="A7" s="237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3"/>
    </row>
    <row r="8" spans="1:18" x14ac:dyDescent="0.2">
      <c r="A8" s="237"/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3"/>
    </row>
    <row r="9" spans="1:18" x14ac:dyDescent="0.2">
      <c r="A9" s="238"/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40"/>
    </row>
    <row r="10" spans="1:18" s="6" customFormat="1" ht="12.75" customHeight="1" x14ac:dyDescent="0.2">
      <c r="A10" s="241" t="s">
        <v>2</v>
      </c>
      <c r="B10" s="243" t="s">
        <v>128</v>
      </c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5"/>
    </row>
    <row r="11" spans="1:18" s="6" customFormat="1" ht="12.75" customHeight="1" x14ac:dyDescent="0.2">
      <c r="A11" s="242"/>
      <c r="B11" s="246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8"/>
    </row>
    <row r="12" spans="1:18" s="6" customFormat="1" ht="12.75" customHeight="1" x14ac:dyDescent="0.2">
      <c r="A12" s="242"/>
      <c r="B12" s="249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1"/>
    </row>
    <row r="13" spans="1:18" s="6" customFormat="1" x14ac:dyDescent="0.2">
      <c r="A13" s="252" t="s">
        <v>3</v>
      </c>
      <c r="B13" s="255" t="s">
        <v>131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</row>
    <row r="14" spans="1:18" s="6" customFormat="1" x14ac:dyDescent="0.2">
      <c r="A14" s="253"/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</row>
    <row r="15" spans="1:18" s="6" customFormat="1" x14ac:dyDescent="0.2">
      <c r="A15" s="253"/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</row>
    <row r="16" spans="1:18" s="6" customFormat="1" ht="12.75" hidden="1" customHeight="1" x14ac:dyDescent="0.2">
      <c r="A16" s="254"/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</row>
    <row r="17" spans="1:18" s="6" customFormat="1" x14ac:dyDescent="0.2">
      <c r="A17" s="136" t="s">
        <v>4</v>
      </c>
      <c r="B17" s="256" t="s">
        <v>127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8"/>
    </row>
    <row r="18" spans="1:18" s="6" customFormat="1" x14ac:dyDescent="0.2">
      <c r="A18" s="137"/>
      <c r="B18" s="259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1"/>
    </row>
    <row r="19" spans="1:18" s="6" customFormat="1" ht="33.75" customHeight="1" x14ac:dyDescent="0.2">
      <c r="A19" s="29" t="s">
        <v>5</v>
      </c>
      <c r="B19" s="264" t="s">
        <v>129</v>
      </c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6"/>
    </row>
    <row r="20" spans="1:18" s="6" customFormat="1" x14ac:dyDescent="0.2">
      <c r="A20" s="136" t="s">
        <v>6</v>
      </c>
      <c r="B20" s="181">
        <v>0</v>
      </c>
      <c r="C20" s="182"/>
      <c r="D20" s="182"/>
      <c r="E20" s="183"/>
      <c r="F20" s="155" t="s">
        <v>7</v>
      </c>
      <c r="G20" s="156"/>
      <c r="H20" s="156"/>
      <c r="I20" s="156"/>
      <c r="J20" s="156"/>
      <c r="K20" s="157"/>
      <c r="L20" s="187">
        <v>96807710</v>
      </c>
      <c r="M20" s="188"/>
      <c r="N20" s="188"/>
      <c r="O20" s="188"/>
      <c r="P20" s="188"/>
      <c r="Q20" s="188"/>
      <c r="R20" s="189"/>
    </row>
    <row r="21" spans="1:18" s="6" customFormat="1" x14ac:dyDescent="0.2">
      <c r="A21" s="137"/>
      <c r="B21" s="184"/>
      <c r="C21" s="185"/>
      <c r="D21" s="185"/>
      <c r="E21" s="186"/>
      <c r="F21" s="161"/>
      <c r="G21" s="162"/>
      <c r="H21" s="162"/>
      <c r="I21" s="162"/>
      <c r="J21" s="162"/>
      <c r="K21" s="163"/>
      <c r="L21" s="190"/>
      <c r="M21" s="191"/>
      <c r="N21" s="191"/>
      <c r="O21" s="191"/>
      <c r="P21" s="191"/>
      <c r="Q21" s="191"/>
      <c r="R21" s="192"/>
    </row>
    <row r="22" spans="1:18" s="6" customFormat="1" x14ac:dyDescent="0.2">
      <c r="A22" s="178"/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80"/>
    </row>
    <row r="23" spans="1:18" s="6" customFormat="1" ht="32.25" customHeight="1" x14ac:dyDescent="0.2">
      <c r="A23" s="153" t="s">
        <v>8</v>
      </c>
      <c r="B23" s="154"/>
      <c r="C23" s="208" t="s">
        <v>151</v>
      </c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10"/>
    </row>
    <row r="24" spans="1:18" s="6" customFormat="1" ht="38.25" customHeight="1" x14ac:dyDescent="0.2">
      <c r="A24" s="151" t="s">
        <v>9</v>
      </c>
      <c r="B24" s="152"/>
      <c r="C24" s="112" t="s">
        <v>161</v>
      </c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4"/>
    </row>
    <row r="25" spans="1:18" s="16" customFormat="1" ht="18" customHeight="1" x14ac:dyDescent="0.2">
      <c r="A25" s="153" t="s">
        <v>10</v>
      </c>
      <c r="B25" s="154"/>
      <c r="C25" s="153" t="s">
        <v>11</v>
      </c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54"/>
    </row>
    <row r="26" spans="1:18" s="6" customFormat="1" ht="24" customHeight="1" x14ac:dyDescent="0.2">
      <c r="A26" s="171" t="s">
        <v>12</v>
      </c>
      <c r="B26" s="154"/>
      <c r="C26" s="12" t="s">
        <v>13</v>
      </c>
      <c r="D26" s="12" t="s">
        <v>14</v>
      </c>
      <c r="E26" s="12" t="s">
        <v>15</v>
      </c>
      <c r="F26" s="262" t="s">
        <v>158</v>
      </c>
      <c r="G26" s="263"/>
      <c r="H26" s="151" t="s">
        <v>16</v>
      </c>
      <c r="I26" s="207"/>
      <c r="J26" s="152"/>
      <c r="K26" s="171" t="s">
        <v>159</v>
      </c>
      <c r="L26" s="177"/>
      <c r="M26" s="154"/>
      <c r="N26" s="37"/>
      <c r="O26" s="38"/>
      <c r="P26" s="38"/>
      <c r="Q26" s="38"/>
      <c r="R26" s="39"/>
    </row>
    <row r="27" spans="1:18" s="6" customFormat="1" x14ac:dyDescent="0.2">
      <c r="A27" s="203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5"/>
    </row>
    <row r="28" spans="1:18" s="6" customFormat="1" ht="24" customHeight="1" x14ac:dyDescent="0.2">
      <c r="A28" s="153" t="s">
        <v>17</v>
      </c>
      <c r="B28" s="154"/>
      <c r="C28" s="26" t="s">
        <v>119</v>
      </c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9"/>
    </row>
    <row r="29" spans="1:18" s="6" customFormat="1" ht="4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</row>
    <row r="30" spans="1:18" s="6" customFormat="1" ht="51.75" customHeight="1" x14ac:dyDescent="0.2">
      <c r="A30" s="171" t="s">
        <v>18</v>
      </c>
      <c r="B30" s="154"/>
      <c r="C30" s="18" t="s">
        <v>19</v>
      </c>
      <c r="D30" s="18" t="s">
        <v>20</v>
      </c>
      <c r="E30" s="206" t="s">
        <v>21</v>
      </c>
      <c r="F30" s="207"/>
      <c r="G30" s="152"/>
      <c r="H30" s="172"/>
      <c r="I30" s="173"/>
      <c r="J30" s="173"/>
      <c r="K30" s="173"/>
      <c r="L30" s="173"/>
      <c r="M30" s="173"/>
      <c r="N30" s="173"/>
      <c r="O30" s="173"/>
      <c r="P30" s="173"/>
      <c r="Q30" s="173"/>
      <c r="R30" s="174"/>
    </row>
    <row r="31" spans="1:18" s="6" customFormat="1" x14ac:dyDescent="0.2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70"/>
    </row>
    <row r="32" spans="1:18" ht="12.75" customHeight="1" x14ac:dyDescent="0.2">
      <c r="A32" s="140" t="s">
        <v>22</v>
      </c>
      <c r="B32" s="155" t="s">
        <v>132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7"/>
    </row>
    <row r="33" spans="1:19" x14ac:dyDescent="0.2">
      <c r="A33" s="141"/>
      <c r="B33" s="158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60"/>
    </row>
    <row r="34" spans="1:19" x14ac:dyDescent="0.2">
      <c r="A34" s="141"/>
      <c r="B34" s="161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3"/>
    </row>
    <row r="35" spans="1:19" x14ac:dyDescent="0.2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6"/>
    </row>
    <row r="36" spans="1:19" ht="12.75" customHeight="1" x14ac:dyDescent="0.2">
      <c r="A36" s="136" t="s">
        <v>23</v>
      </c>
      <c r="B36" s="155" t="s">
        <v>130</v>
      </c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7"/>
    </row>
    <row r="37" spans="1:19" x14ac:dyDescent="0.2">
      <c r="A37" s="138"/>
      <c r="B37" s="158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60"/>
    </row>
    <row r="38" spans="1:19" x14ac:dyDescent="0.2">
      <c r="A38" s="139"/>
      <c r="B38" s="161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3"/>
    </row>
    <row r="39" spans="1:19" x14ac:dyDescent="0.2">
      <c r="A39" s="120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2"/>
    </row>
    <row r="40" spans="1:19" ht="28.5" customHeight="1" x14ac:dyDescent="0.2">
      <c r="A40" s="277" t="s">
        <v>24</v>
      </c>
      <c r="B40" s="278"/>
      <c r="C40" s="278"/>
      <c r="D40" s="278"/>
      <c r="E40" s="278"/>
      <c r="F40" s="278"/>
      <c r="G40" s="279"/>
      <c r="H40" s="271"/>
      <c r="I40" s="272"/>
      <c r="J40" s="267" t="s">
        <v>25</v>
      </c>
      <c r="K40" s="268"/>
      <c r="L40" s="267" t="s">
        <v>26</v>
      </c>
      <c r="M40" s="268"/>
      <c r="N40" s="267" t="s">
        <v>27</v>
      </c>
      <c r="O40" s="268"/>
      <c r="P40" s="267" t="s">
        <v>28</v>
      </c>
      <c r="Q40" s="268"/>
      <c r="R40" s="164" t="s">
        <v>29</v>
      </c>
    </row>
    <row r="41" spans="1:19" ht="27.75" customHeight="1" x14ac:dyDescent="0.2">
      <c r="A41" s="19" t="s">
        <v>30</v>
      </c>
      <c r="B41" s="237" t="s">
        <v>31</v>
      </c>
      <c r="C41" s="233"/>
      <c r="D41" s="36" t="s">
        <v>32</v>
      </c>
      <c r="E41" s="32" t="s">
        <v>33</v>
      </c>
      <c r="F41" s="275" t="s">
        <v>34</v>
      </c>
      <c r="G41" s="276"/>
      <c r="H41" s="273"/>
      <c r="I41" s="274"/>
      <c r="J41" s="269"/>
      <c r="K41" s="270"/>
      <c r="L41" s="269"/>
      <c r="M41" s="270"/>
      <c r="N41" s="269"/>
      <c r="O41" s="270"/>
      <c r="P41" s="269"/>
      <c r="Q41" s="270"/>
      <c r="R41" s="165"/>
    </row>
    <row r="42" spans="1:19" ht="16.5" customHeight="1" x14ac:dyDescent="0.2">
      <c r="A42" s="99" t="s">
        <v>133</v>
      </c>
      <c r="B42" s="130" t="s">
        <v>115</v>
      </c>
      <c r="C42" s="146"/>
      <c r="D42" s="166" t="s">
        <v>35</v>
      </c>
      <c r="E42" s="282" t="s">
        <v>57</v>
      </c>
      <c r="F42" s="166" t="s">
        <v>120</v>
      </c>
      <c r="G42" s="167"/>
      <c r="H42" s="144" t="s">
        <v>36</v>
      </c>
      <c r="I42" s="145"/>
      <c r="J42" s="175">
        <f>J44/$R$44</f>
        <v>0.25</v>
      </c>
      <c r="K42" s="176"/>
      <c r="L42" s="175">
        <f>L44/R44</f>
        <v>0.25</v>
      </c>
      <c r="M42" s="176"/>
      <c r="N42" s="175">
        <f>N44/R44</f>
        <v>0.25</v>
      </c>
      <c r="O42" s="176"/>
      <c r="P42" s="175">
        <f>P44/R44</f>
        <v>0.25</v>
      </c>
      <c r="Q42" s="176"/>
      <c r="R42" s="28">
        <f>SUM(J42:Q42)</f>
        <v>1</v>
      </c>
      <c r="S42" s="27"/>
    </row>
    <row r="43" spans="1:19" ht="23.25" customHeight="1" x14ac:dyDescent="0.2">
      <c r="A43" s="100"/>
      <c r="B43" s="147"/>
      <c r="C43" s="148"/>
      <c r="D43" s="167"/>
      <c r="E43" s="283"/>
      <c r="F43" s="167"/>
      <c r="G43" s="167"/>
      <c r="H43" s="144" t="s">
        <v>37</v>
      </c>
      <c r="I43" s="145"/>
      <c r="J43" s="175">
        <f>J45/$R$44</f>
        <v>0.22304989767860431</v>
      </c>
      <c r="K43" s="176"/>
      <c r="L43" s="175">
        <f t="shared" ref="L43" si="0">L45/$R$44</f>
        <v>0.23455297072929418</v>
      </c>
      <c r="M43" s="176"/>
      <c r="N43" s="175">
        <f t="shared" ref="N43" si="1">N45/$R$44</f>
        <v>0.20325902719938319</v>
      </c>
      <c r="O43" s="176"/>
      <c r="P43" s="175">
        <f t="shared" ref="P43" si="2">P45/$R$44</f>
        <v>0</v>
      </c>
      <c r="Q43" s="176"/>
      <c r="R43" s="28">
        <f>SUM(J43:Q43)</f>
        <v>0.6608618956072817</v>
      </c>
    </row>
    <row r="44" spans="1:19" ht="16.5" customHeight="1" x14ac:dyDescent="0.2">
      <c r="A44" s="100"/>
      <c r="B44" s="147"/>
      <c r="C44" s="148"/>
      <c r="D44" s="167"/>
      <c r="E44" s="282" t="s">
        <v>116</v>
      </c>
      <c r="F44" s="167"/>
      <c r="G44" s="167"/>
      <c r="H44" s="144" t="s">
        <v>38</v>
      </c>
      <c r="I44" s="145"/>
      <c r="J44" s="142">
        <f>J54</f>
        <v>24201927.5</v>
      </c>
      <c r="K44" s="143"/>
      <c r="L44" s="142">
        <f t="shared" ref="L44:L45" si="3">L54</f>
        <v>24201927.5</v>
      </c>
      <c r="M44" s="143"/>
      <c r="N44" s="142">
        <f t="shared" ref="N44:N45" si="4">N54</f>
        <v>24201927.5</v>
      </c>
      <c r="O44" s="143"/>
      <c r="P44" s="142">
        <f t="shared" ref="P44:P45" si="5">P54</f>
        <v>24201927.5</v>
      </c>
      <c r="Q44" s="143"/>
      <c r="R44" s="56">
        <f>SUM(J44:Q44)</f>
        <v>96807710</v>
      </c>
    </row>
    <row r="45" spans="1:19" ht="30.75" customHeight="1" x14ac:dyDescent="0.2">
      <c r="A45" s="100"/>
      <c r="B45" s="149"/>
      <c r="C45" s="150"/>
      <c r="D45" s="167"/>
      <c r="E45" s="284"/>
      <c r="F45" s="167"/>
      <c r="G45" s="167"/>
      <c r="H45" s="144" t="s">
        <v>39</v>
      </c>
      <c r="I45" s="145"/>
      <c r="J45" s="87">
        <f>J55</f>
        <v>21592949.809999999</v>
      </c>
      <c r="K45" s="88"/>
      <c r="L45" s="87">
        <f t="shared" si="3"/>
        <v>22706535.969999999</v>
      </c>
      <c r="M45" s="88"/>
      <c r="N45" s="87">
        <f t="shared" si="4"/>
        <v>19677040.960000001</v>
      </c>
      <c r="O45" s="88"/>
      <c r="P45" s="87">
        <f t="shared" si="5"/>
        <v>0</v>
      </c>
      <c r="Q45" s="88"/>
      <c r="R45" s="56">
        <f>SUM(J45:Q45)</f>
        <v>63976526.740000002</v>
      </c>
    </row>
    <row r="46" spans="1:19" x14ac:dyDescent="0.2">
      <c r="A46" s="214">
        <v>0</v>
      </c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6"/>
    </row>
    <row r="47" spans="1:19" ht="30" customHeight="1" x14ac:dyDescent="0.2">
      <c r="A47" s="289" t="s">
        <v>121</v>
      </c>
      <c r="B47" s="290"/>
      <c r="C47" s="290"/>
      <c r="D47" s="290"/>
      <c r="E47" s="290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9"/>
    </row>
    <row r="48" spans="1:19" ht="17.25" customHeight="1" x14ac:dyDescent="0.2">
      <c r="A48" s="211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3"/>
    </row>
    <row r="49" spans="1:20" x14ac:dyDescent="0.2">
      <c r="A49" s="211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3"/>
    </row>
    <row r="50" spans="1:20" ht="25.5" customHeight="1" x14ac:dyDescent="0.2">
      <c r="A50" s="293" t="s">
        <v>142</v>
      </c>
      <c r="B50" s="294"/>
      <c r="C50" s="294"/>
      <c r="D50" s="294"/>
      <c r="E50" s="295"/>
      <c r="F50" s="195" t="s">
        <v>40</v>
      </c>
      <c r="G50" s="285"/>
      <c r="H50" s="285"/>
      <c r="I50" s="195" t="s">
        <v>149</v>
      </c>
      <c r="J50" s="118"/>
      <c r="K50" s="118"/>
      <c r="L50" s="119"/>
      <c r="M50" s="117" t="s">
        <v>41</v>
      </c>
      <c r="N50" s="118"/>
      <c r="O50" s="118"/>
      <c r="P50" s="195" t="s">
        <v>199</v>
      </c>
      <c r="Q50" s="285"/>
      <c r="R50" s="286"/>
    </row>
    <row r="51" spans="1:20" x14ac:dyDescent="0.2">
      <c r="A51" s="34" t="s">
        <v>30</v>
      </c>
      <c r="B51" s="217" t="s">
        <v>31</v>
      </c>
      <c r="C51" s="218"/>
      <c r="D51" s="35" t="s">
        <v>32</v>
      </c>
      <c r="E51" s="40" t="s">
        <v>33</v>
      </c>
      <c r="F51" s="144" t="s">
        <v>34</v>
      </c>
      <c r="G51" s="145"/>
      <c r="H51" s="153"/>
      <c r="I51" s="154"/>
      <c r="J51" s="287" t="s">
        <v>25</v>
      </c>
      <c r="K51" s="288"/>
      <c r="L51" s="287" t="s">
        <v>26</v>
      </c>
      <c r="M51" s="288"/>
      <c r="N51" s="287" t="s">
        <v>27</v>
      </c>
      <c r="O51" s="288"/>
      <c r="P51" s="287" t="s">
        <v>28</v>
      </c>
      <c r="Q51" s="288"/>
      <c r="R51" s="43" t="s">
        <v>1</v>
      </c>
    </row>
    <row r="52" spans="1:20" ht="33.75" customHeight="1" x14ac:dyDescent="0.2">
      <c r="A52" s="99" t="s">
        <v>134</v>
      </c>
      <c r="B52" s="130" t="s">
        <v>115</v>
      </c>
      <c r="C52" s="146"/>
      <c r="D52" s="291" t="s">
        <v>35</v>
      </c>
      <c r="E52" s="282" t="s">
        <v>57</v>
      </c>
      <c r="F52" s="298" t="s">
        <v>58</v>
      </c>
      <c r="G52" s="299"/>
      <c r="H52" s="117" t="s">
        <v>36</v>
      </c>
      <c r="I52" s="119"/>
      <c r="J52" s="175">
        <f>J54/$R$54</f>
        <v>0.25</v>
      </c>
      <c r="K52" s="176"/>
      <c r="L52" s="175">
        <f>L54/R54</f>
        <v>0.25</v>
      </c>
      <c r="M52" s="176"/>
      <c r="N52" s="175">
        <f>N54/R54</f>
        <v>0.25</v>
      </c>
      <c r="O52" s="176"/>
      <c r="P52" s="175">
        <f>P54/R54</f>
        <v>0.25</v>
      </c>
      <c r="Q52" s="176"/>
      <c r="R52" s="42">
        <f>SUM(J52:Q52)</f>
        <v>1</v>
      </c>
      <c r="S52" s="41"/>
    </row>
    <row r="53" spans="1:20" x14ac:dyDescent="0.2">
      <c r="A53" s="100"/>
      <c r="B53" s="147"/>
      <c r="C53" s="148"/>
      <c r="D53" s="292"/>
      <c r="E53" s="283"/>
      <c r="F53" s="300"/>
      <c r="G53" s="301"/>
      <c r="H53" s="117" t="s">
        <v>37</v>
      </c>
      <c r="I53" s="119"/>
      <c r="J53" s="175">
        <f>J55/$R$54</f>
        <v>0.22304989767860431</v>
      </c>
      <c r="K53" s="176"/>
      <c r="L53" s="175">
        <f t="shared" ref="L53" si="6">L55/$R$54</f>
        <v>0.23455297072929418</v>
      </c>
      <c r="M53" s="176"/>
      <c r="N53" s="175">
        <f t="shared" ref="N53" si="7">N55/$R$54</f>
        <v>0.20325902719938319</v>
      </c>
      <c r="O53" s="176"/>
      <c r="P53" s="175">
        <f t="shared" ref="P53" si="8">P55/$R$54</f>
        <v>0</v>
      </c>
      <c r="Q53" s="176"/>
      <c r="R53" s="42">
        <f>SUM(J53:Q53)</f>
        <v>0.6608618956072817</v>
      </c>
      <c r="T53" s="22"/>
    </row>
    <row r="54" spans="1:20" ht="13.5" customHeight="1" x14ac:dyDescent="0.2">
      <c r="A54" s="100"/>
      <c r="B54" s="147"/>
      <c r="C54" s="148"/>
      <c r="D54" s="17"/>
      <c r="E54" s="282" t="s">
        <v>116</v>
      </c>
      <c r="F54" s="300"/>
      <c r="G54" s="301"/>
      <c r="H54" s="117" t="s">
        <v>38</v>
      </c>
      <c r="I54" s="119"/>
      <c r="J54" s="280">
        <v>24201927.5</v>
      </c>
      <c r="K54" s="281"/>
      <c r="L54" s="280">
        <v>24201927.5</v>
      </c>
      <c r="M54" s="281"/>
      <c r="N54" s="280">
        <v>24201927.5</v>
      </c>
      <c r="O54" s="281"/>
      <c r="P54" s="280">
        <v>24201927.5</v>
      </c>
      <c r="Q54" s="281"/>
      <c r="R54" s="21">
        <f>SUM(J54:Q54)</f>
        <v>96807710</v>
      </c>
    </row>
    <row r="55" spans="1:20" ht="28.5" customHeight="1" x14ac:dyDescent="0.2">
      <c r="A55" s="100"/>
      <c r="B55" s="149"/>
      <c r="C55" s="150"/>
      <c r="D55" s="17"/>
      <c r="E55" s="284"/>
      <c r="F55" s="302"/>
      <c r="G55" s="303"/>
      <c r="H55" s="117" t="s">
        <v>39</v>
      </c>
      <c r="I55" s="119"/>
      <c r="J55" s="296">
        <v>21592949.809999999</v>
      </c>
      <c r="K55" s="297"/>
      <c r="L55" s="296">
        <v>22706535.969999999</v>
      </c>
      <c r="M55" s="297"/>
      <c r="N55" s="296">
        <v>19677040.960000001</v>
      </c>
      <c r="O55" s="297"/>
      <c r="P55" s="296">
        <v>0</v>
      </c>
      <c r="Q55" s="297"/>
      <c r="R55" s="55">
        <f>J55+L55+N55+P55</f>
        <v>63976526.740000002</v>
      </c>
    </row>
    <row r="56" spans="1:20" ht="12.75" customHeight="1" x14ac:dyDescent="0.2">
      <c r="A56" s="96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8"/>
    </row>
    <row r="57" spans="1:20" x14ac:dyDescent="0.2">
      <c r="A57" s="99" t="s">
        <v>123</v>
      </c>
      <c r="B57" s="100"/>
      <c r="C57" s="100"/>
      <c r="D57" s="195" t="s">
        <v>122</v>
      </c>
      <c r="E57" s="285"/>
      <c r="F57" s="285"/>
      <c r="G57" s="285"/>
      <c r="H57" s="285"/>
      <c r="I57" s="285"/>
      <c r="J57" s="285"/>
      <c r="K57" s="286"/>
      <c r="L57" s="101" t="s">
        <v>42</v>
      </c>
      <c r="M57" s="102"/>
      <c r="N57" s="102"/>
      <c r="O57" s="102"/>
      <c r="P57" s="101" t="s">
        <v>43</v>
      </c>
      <c r="Q57" s="102"/>
      <c r="R57" s="102"/>
    </row>
    <row r="58" spans="1:20" x14ac:dyDescent="0.2">
      <c r="A58" s="196" t="s">
        <v>135</v>
      </c>
      <c r="B58" s="197"/>
      <c r="C58" s="198"/>
      <c r="D58" s="112" t="s">
        <v>136</v>
      </c>
      <c r="E58" s="115"/>
      <c r="F58" s="115"/>
      <c r="G58" s="115"/>
      <c r="H58" s="115"/>
      <c r="I58" s="115"/>
      <c r="J58" s="115"/>
      <c r="K58" s="116"/>
      <c r="L58" s="202">
        <v>43101</v>
      </c>
      <c r="M58" s="118"/>
      <c r="N58" s="118"/>
      <c r="O58" s="119"/>
      <c r="P58" s="202">
        <v>43465</v>
      </c>
      <c r="Q58" s="118"/>
      <c r="R58" s="119"/>
    </row>
    <row r="59" spans="1:20" ht="24.75" customHeight="1" x14ac:dyDescent="0.2">
      <c r="A59" s="199"/>
      <c r="B59" s="200"/>
      <c r="C59" s="201"/>
      <c r="D59" s="112" t="s">
        <v>137</v>
      </c>
      <c r="E59" s="115"/>
      <c r="F59" s="115"/>
      <c r="G59" s="115"/>
      <c r="H59" s="115"/>
      <c r="I59" s="115"/>
      <c r="J59" s="115"/>
      <c r="K59" s="116"/>
      <c r="L59" s="202">
        <v>43101</v>
      </c>
      <c r="M59" s="118"/>
      <c r="N59" s="118"/>
      <c r="O59" s="119"/>
      <c r="P59" s="202">
        <v>43465</v>
      </c>
      <c r="Q59" s="118"/>
      <c r="R59" s="119"/>
    </row>
    <row r="60" spans="1:20" ht="25.5" customHeight="1" x14ac:dyDescent="0.2">
      <c r="A60" s="199"/>
      <c r="B60" s="200"/>
      <c r="C60" s="201"/>
      <c r="D60" s="112" t="s">
        <v>138</v>
      </c>
      <c r="E60" s="115"/>
      <c r="F60" s="115"/>
      <c r="G60" s="115"/>
      <c r="H60" s="115"/>
      <c r="I60" s="115"/>
      <c r="J60" s="115"/>
      <c r="K60" s="116"/>
      <c r="L60" s="202">
        <v>43101</v>
      </c>
      <c r="M60" s="118"/>
      <c r="N60" s="118"/>
      <c r="O60" s="119"/>
      <c r="P60" s="202">
        <v>43465</v>
      </c>
      <c r="Q60" s="118"/>
      <c r="R60" s="119"/>
    </row>
    <row r="61" spans="1:20" ht="12.75" customHeight="1" x14ac:dyDescent="0.2">
      <c r="A61" s="199"/>
      <c r="B61" s="200"/>
      <c r="C61" s="201"/>
      <c r="D61" s="112" t="s">
        <v>139</v>
      </c>
      <c r="E61" s="115"/>
      <c r="F61" s="115"/>
      <c r="G61" s="115"/>
      <c r="H61" s="115"/>
      <c r="I61" s="115"/>
      <c r="J61" s="115"/>
      <c r="K61" s="116"/>
      <c r="L61" s="202">
        <v>43101</v>
      </c>
      <c r="M61" s="118"/>
      <c r="N61" s="118"/>
      <c r="O61" s="119"/>
      <c r="P61" s="202">
        <v>43465</v>
      </c>
      <c r="Q61" s="118"/>
      <c r="R61" s="119"/>
    </row>
    <row r="62" spans="1:20" x14ac:dyDescent="0.2">
      <c r="A62" s="199"/>
      <c r="B62" s="200"/>
      <c r="C62" s="201"/>
      <c r="D62" s="112" t="s">
        <v>140</v>
      </c>
      <c r="E62" s="115"/>
      <c r="F62" s="115"/>
      <c r="G62" s="115"/>
      <c r="H62" s="115"/>
      <c r="I62" s="115"/>
      <c r="J62" s="115"/>
      <c r="K62" s="116"/>
      <c r="L62" s="202">
        <v>43101</v>
      </c>
      <c r="M62" s="118"/>
      <c r="N62" s="118"/>
      <c r="O62" s="119"/>
      <c r="P62" s="202">
        <v>43465</v>
      </c>
      <c r="Q62" s="118"/>
      <c r="R62" s="119"/>
    </row>
    <row r="63" spans="1:20" x14ac:dyDescent="0.2">
      <c r="A63" s="199"/>
      <c r="B63" s="200"/>
      <c r="C63" s="201"/>
      <c r="D63" s="112" t="s">
        <v>141</v>
      </c>
      <c r="E63" s="115"/>
      <c r="F63" s="115"/>
      <c r="G63" s="115"/>
      <c r="H63" s="115"/>
      <c r="I63" s="115"/>
      <c r="J63" s="115"/>
      <c r="K63" s="116"/>
      <c r="L63" s="202">
        <v>43101</v>
      </c>
      <c r="M63" s="118"/>
      <c r="N63" s="118"/>
      <c r="O63" s="119"/>
      <c r="P63" s="202">
        <v>43465</v>
      </c>
      <c r="Q63" s="118"/>
      <c r="R63" s="119"/>
    </row>
    <row r="64" spans="1:20" x14ac:dyDescent="0.2">
      <c r="A64" s="199"/>
      <c r="B64" s="200"/>
      <c r="C64" s="201"/>
      <c r="D64" s="112" t="s">
        <v>143</v>
      </c>
      <c r="E64" s="115"/>
      <c r="F64" s="115"/>
      <c r="G64" s="115"/>
      <c r="H64" s="115"/>
      <c r="I64" s="115"/>
      <c r="J64" s="115"/>
      <c r="K64" s="116"/>
      <c r="L64" s="202">
        <v>43101</v>
      </c>
      <c r="M64" s="118"/>
      <c r="N64" s="118"/>
      <c r="O64" s="119"/>
      <c r="P64" s="202">
        <v>43465</v>
      </c>
      <c r="Q64" s="118"/>
      <c r="R64" s="119"/>
    </row>
    <row r="65" spans="1:18" x14ac:dyDescent="0.2">
      <c r="A65" s="193"/>
      <c r="B65" s="194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46"/>
    </row>
    <row r="66" spans="1:18" x14ac:dyDescent="0.2">
      <c r="A66" s="99" t="s">
        <v>44</v>
      </c>
      <c r="B66" s="99"/>
      <c r="C66" s="99"/>
      <c r="D66" s="8" t="s">
        <v>45</v>
      </c>
      <c r="E66" s="99" t="s">
        <v>46</v>
      </c>
      <c r="F66" s="99"/>
      <c r="G66" s="99"/>
      <c r="H66" s="99"/>
      <c r="I66" s="99"/>
      <c r="J66" s="99"/>
      <c r="K66" s="99"/>
      <c r="L66" s="195" t="s">
        <v>45</v>
      </c>
      <c r="M66" s="118"/>
      <c r="N66" s="118"/>
      <c r="O66" s="118"/>
      <c r="P66" s="118"/>
      <c r="Q66" s="118"/>
      <c r="R66" s="119"/>
    </row>
    <row r="67" spans="1:18" x14ac:dyDescent="0.2">
      <c r="A67" s="112" t="s">
        <v>124</v>
      </c>
      <c r="B67" s="113"/>
      <c r="C67" s="114"/>
      <c r="D67" s="7"/>
      <c r="E67" s="112" t="s">
        <v>146</v>
      </c>
      <c r="F67" s="113"/>
      <c r="G67" s="113"/>
      <c r="H67" s="113"/>
      <c r="I67" s="113"/>
      <c r="J67" s="113"/>
      <c r="K67" s="114"/>
      <c r="L67" s="117"/>
      <c r="M67" s="118"/>
      <c r="N67" s="118"/>
      <c r="O67" s="118"/>
      <c r="P67" s="118"/>
      <c r="Q67" s="118"/>
      <c r="R67" s="119"/>
    </row>
    <row r="68" spans="1:18" x14ac:dyDescent="0.2">
      <c r="A68" s="112" t="s">
        <v>144</v>
      </c>
      <c r="B68" s="113"/>
      <c r="C68" s="114"/>
      <c r="D68" s="7"/>
      <c r="E68" s="112" t="s">
        <v>47</v>
      </c>
      <c r="F68" s="113"/>
      <c r="G68" s="113"/>
      <c r="H68" s="113"/>
      <c r="I68" s="113"/>
      <c r="J68" s="113"/>
      <c r="K68" s="114"/>
      <c r="L68" s="117"/>
      <c r="M68" s="118"/>
      <c r="N68" s="118"/>
      <c r="O68" s="118"/>
      <c r="P68" s="118"/>
      <c r="Q68" s="118"/>
      <c r="R68" s="119"/>
    </row>
    <row r="69" spans="1:18" x14ac:dyDescent="0.2">
      <c r="A69" s="112" t="s">
        <v>145</v>
      </c>
      <c r="B69" s="113"/>
      <c r="C69" s="114"/>
      <c r="D69" s="7"/>
      <c r="E69" s="112" t="s">
        <v>147</v>
      </c>
      <c r="F69" s="115"/>
      <c r="G69" s="115"/>
      <c r="H69" s="115"/>
      <c r="I69" s="115"/>
      <c r="J69" s="115"/>
      <c r="K69" s="116"/>
      <c r="L69" s="117"/>
      <c r="M69" s="118"/>
      <c r="N69" s="118"/>
      <c r="O69" s="118"/>
      <c r="P69" s="118"/>
      <c r="Q69" s="118"/>
      <c r="R69" s="119"/>
    </row>
    <row r="70" spans="1:18" x14ac:dyDescent="0.2">
      <c r="A70" s="120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2"/>
    </row>
    <row r="71" spans="1:18" x14ac:dyDescent="0.2">
      <c r="A71" s="123" t="s">
        <v>48</v>
      </c>
      <c r="B71" s="11" t="s">
        <v>49</v>
      </c>
      <c r="C71" s="126" t="s">
        <v>148</v>
      </c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</row>
    <row r="72" spans="1:18" x14ac:dyDescent="0.2">
      <c r="A72" s="124"/>
      <c r="B72" s="11" t="s">
        <v>50</v>
      </c>
      <c r="C72" s="127" t="s">
        <v>150</v>
      </c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</row>
    <row r="73" spans="1:18" x14ac:dyDescent="0.2">
      <c r="A73" s="124"/>
      <c r="B73" s="128" t="s">
        <v>51</v>
      </c>
      <c r="C73" s="130" t="s">
        <v>149</v>
      </c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2"/>
    </row>
    <row r="74" spans="1:18" x14ac:dyDescent="0.2">
      <c r="A74" s="125"/>
      <c r="B74" s="129"/>
      <c r="C74" s="133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5"/>
    </row>
    <row r="77" spans="1:18" x14ac:dyDescent="0.2">
      <c r="A77" s="10" t="s">
        <v>52</v>
      </c>
    </row>
    <row r="78" spans="1:18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8" x14ac:dyDescent="0.2">
      <c r="A79" s="20" t="s">
        <v>53</v>
      </c>
      <c r="B79" s="20">
        <v>1000</v>
      </c>
      <c r="C79" s="20">
        <v>2000</v>
      </c>
      <c r="D79" s="20">
        <v>3000</v>
      </c>
      <c r="E79" s="20">
        <v>4000</v>
      </c>
      <c r="F79" s="106">
        <v>5000</v>
      </c>
      <c r="G79" s="106"/>
      <c r="H79" s="106"/>
      <c r="I79" s="106">
        <v>6000</v>
      </c>
      <c r="J79" s="106"/>
      <c r="K79" s="107"/>
      <c r="L79" s="107">
        <v>7000</v>
      </c>
      <c r="M79" s="108"/>
      <c r="N79" s="109"/>
      <c r="O79" s="110" t="s">
        <v>54</v>
      </c>
      <c r="P79" s="111"/>
      <c r="Q79" s="111"/>
    </row>
    <row r="80" spans="1:18" x14ac:dyDescent="0.2">
      <c r="A80" s="45" t="s">
        <v>178</v>
      </c>
      <c r="B80" s="52">
        <v>8500000</v>
      </c>
      <c r="C80" s="52">
        <v>1035000</v>
      </c>
      <c r="D80" s="52">
        <v>205000</v>
      </c>
      <c r="E80" s="52">
        <v>0</v>
      </c>
      <c r="F80" s="89">
        <v>0</v>
      </c>
      <c r="G80" s="90"/>
      <c r="H80" s="91"/>
      <c r="I80" s="89">
        <v>0</v>
      </c>
      <c r="J80" s="90"/>
      <c r="K80" s="90"/>
      <c r="L80" s="89">
        <v>0</v>
      </c>
      <c r="M80" s="90"/>
      <c r="N80" s="91"/>
      <c r="O80" s="92">
        <f>SUM(B80:N80)</f>
        <v>9740000</v>
      </c>
      <c r="P80" s="93"/>
      <c r="Q80" s="93"/>
    </row>
    <row r="81" spans="1:17" x14ac:dyDescent="0.2">
      <c r="A81" s="45" t="s">
        <v>179</v>
      </c>
      <c r="B81" s="52">
        <v>6200000</v>
      </c>
      <c r="C81" s="52">
        <v>142000</v>
      </c>
      <c r="D81" s="52">
        <v>3889000</v>
      </c>
      <c r="E81" s="52">
        <v>0</v>
      </c>
      <c r="F81" s="89">
        <v>50000</v>
      </c>
      <c r="G81" s="90"/>
      <c r="H81" s="91"/>
      <c r="I81" s="89">
        <v>0</v>
      </c>
      <c r="J81" s="90"/>
      <c r="K81" s="90"/>
      <c r="L81" s="89">
        <v>0</v>
      </c>
      <c r="M81" s="90"/>
      <c r="N81" s="91"/>
      <c r="O81" s="92">
        <f t="shared" ref="O81:O99" si="9">SUM(B81:N81)</f>
        <v>10281000</v>
      </c>
      <c r="P81" s="93"/>
      <c r="Q81" s="93"/>
    </row>
    <row r="82" spans="1:17" x14ac:dyDescent="0.2">
      <c r="A82" s="45" t="s">
        <v>180</v>
      </c>
      <c r="B82" s="52">
        <v>2500000</v>
      </c>
      <c r="C82" s="52">
        <v>875000</v>
      </c>
      <c r="D82" s="52">
        <v>180000</v>
      </c>
      <c r="E82" s="52">
        <v>0</v>
      </c>
      <c r="F82" s="89">
        <v>200000</v>
      </c>
      <c r="G82" s="90"/>
      <c r="H82" s="91"/>
      <c r="I82" s="89">
        <v>0</v>
      </c>
      <c r="J82" s="90"/>
      <c r="K82" s="91"/>
      <c r="L82" s="89">
        <v>0</v>
      </c>
      <c r="M82" s="90"/>
      <c r="N82" s="91"/>
      <c r="O82" s="92">
        <f t="shared" si="9"/>
        <v>3755000</v>
      </c>
      <c r="P82" s="93"/>
      <c r="Q82" s="93"/>
    </row>
    <row r="83" spans="1:17" x14ac:dyDescent="0.2">
      <c r="A83" s="45" t="s">
        <v>181</v>
      </c>
      <c r="B83" s="52">
        <v>5800000</v>
      </c>
      <c r="C83" s="52">
        <v>1237970.8</v>
      </c>
      <c r="D83" s="52">
        <v>3018000</v>
      </c>
      <c r="E83" s="52">
        <v>0</v>
      </c>
      <c r="F83" s="89">
        <v>1000000</v>
      </c>
      <c r="G83" s="90"/>
      <c r="H83" s="91"/>
      <c r="I83" s="89">
        <v>0</v>
      </c>
      <c r="J83" s="90"/>
      <c r="K83" s="91"/>
      <c r="L83" s="89">
        <v>0</v>
      </c>
      <c r="M83" s="90"/>
      <c r="N83" s="91"/>
      <c r="O83" s="92">
        <f t="shared" si="9"/>
        <v>11055970.800000001</v>
      </c>
      <c r="P83" s="93"/>
      <c r="Q83" s="93"/>
    </row>
    <row r="84" spans="1:17" x14ac:dyDescent="0.2">
      <c r="A84" s="45" t="s">
        <v>182</v>
      </c>
      <c r="B84" s="52">
        <v>650000</v>
      </c>
      <c r="C84" s="52">
        <v>45000</v>
      </c>
      <c r="D84" s="52">
        <v>10000</v>
      </c>
      <c r="E84" s="52">
        <v>1600000</v>
      </c>
      <c r="F84" s="89">
        <v>0</v>
      </c>
      <c r="G84" s="90"/>
      <c r="H84" s="91"/>
      <c r="I84" s="89">
        <v>0</v>
      </c>
      <c r="J84" s="90"/>
      <c r="K84" s="91"/>
      <c r="L84" s="89">
        <v>0</v>
      </c>
      <c r="M84" s="90"/>
      <c r="N84" s="91"/>
      <c r="O84" s="92">
        <f t="shared" si="9"/>
        <v>2305000</v>
      </c>
      <c r="P84" s="93"/>
      <c r="Q84" s="93"/>
    </row>
    <row r="85" spans="1:17" x14ac:dyDescent="0.2">
      <c r="A85" s="45" t="s">
        <v>183</v>
      </c>
      <c r="B85" s="52">
        <v>2100000</v>
      </c>
      <c r="C85" s="52">
        <v>0</v>
      </c>
      <c r="D85" s="52">
        <v>0</v>
      </c>
      <c r="E85" s="52">
        <v>0</v>
      </c>
      <c r="F85" s="89">
        <v>0</v>
      </c>
      <c r="G85" s="90"/>
      <c r="H85" s="91"/>
      <c r="I85" s="89">
        <v>0</v>
      </c>
      <c r="J85" s="90"/>
      <c r="K85" s="91"/>
      <c r="L85" s="89">
        <v>0</v>
      </c>
      <c r="M85" s="90"/>
      <c r="N85" s="91"/>
      <c r="O85" s="92">
        <f t="shared" si="9"/>
        <v>2100000</v>
      </c>
      <c r="P85" s="93"/>
      <c r="Q85" s="93"/>
    </row>
    <row r="86" spans="1:17" x14ac:dyDescent="0.2">
      <c r="A86" s="45" t="s">
        <v>184</v>
      </c>
      <c r="B86" s="52">
        <v>2250000</v>
      </c>
      <c r="C86" s="52">
        <v>814000</v>
      </c>
      <c r="D86" s="52">
        <v>3060000</v>
      </c>
      <c r="E86" s="52">
        <v>0</v>
      </c>
      <c r="F86" s="89">
        <v>225000</v>
      </c>
      <c r="G86" s="90"/>
      <c r="H86" s="91"/>
      <c r="I86" s="89">
        <v>0</v>
      </c>
      <c r="J86" s="90"/>
      <c r="K86" s="91"/>
      <c r="L86" s="89">
        <v>0</v>
      </c>
      <c r="M86" s="90"/>
      <c r="N86" s="91"/>
      <c r="O86" s="92">
        <f t="shared" si="9"/>
        <v>6349000</v>
      </c>
      <c r="P86" s="93"/>
      <c r="Q86" s="93"/>
    </row>
    <row r="87" spans="1:17" x14ac:dyDescent="0.2">
      <c r="A87" s="45" t="s">
        <v>185</v>
      </c>
      <c r="B87" s="52">
        <v>1000000</v>
      </c>
      <c r="C87" s="52">
        <v>325000</v>
      </c>
      <c r="D87" s="52">
        <v>175000</v>
      </c>
      <c r="E87" s="52">
        <v>2100000</v>
      </c>
      <c r="F87" s="89">
        <v>0</v>
      </c>
      <c r="G87" s="90"/>
      <c r="H87" s="91"/>
      <c r="I87" s="89">
        <v>0</v>
      </c>
      <c r="J87" s="90"/>
      <c r="K87" s="91"/>
      <c r="L87" s="89">
        <v>0</v>
      </c>
      <c r="M87" s="90"/>
      <c r="N87" s="91"/>
      <c r="O87" s="92">
        <f t="shared" si="9"/>
        <v>3600000</v>
      </c>
      <c r="P87" s="93"/>
      <c r="Q87" s="93"/>
    </row>
    <row r="88" spans="1:17" x14ac:dyDescent="0.2">
      <c r="A88" s="45" t="s">
        <v>186</v>
      </c>
      <c r="B88" s="52">
        <v>2455000</v>
      </c>
      <c r="C88" s="52">
        <v>475000</v>
      </c>
      <c r="D88" s="52">
        <v>3842000</v>
      </c>
      <c r="E88" s="52">
        <v>5100000</v>
      </c>
      <c r="F88" s="89">
        <v>50000</v>
      </c>
      <c r="G88" s="90"/>
      <c r="H88" s="91"/>
      <c r="I88" s="89">
        <v>0</v>
      </c>
      <c r="J88" s="90"/>
      <c r="K88" s="91"/>
      <c r="L88" s="89">
        <v>0</v>
      </c>
      <c r="M88" s="90"/>
      <c r="N88" s="91"/>
      <c r="O88" s="92">
        <f t="shared" si="9"/>
        <v>11922000</v>
      </c>
      <c r="P88" s="93"/>
      <c r="Q88" s="93"/>
    </row>
    <row r="89" spans="1:17" ht="25.5" x14ac:dyDescent="0.2">
      <c r="A89" s="45" t="s">
        <v>187</v>
      </c>
      <c r="B89" s="52">
        <v>300000</v>
      </c>
      <c r="C89" s="52">
        <v>250000</v>
      </c>
      <c r="D89" s="52">
        <v>300000</v>
      </c>
      <c r="E89" s="52">
        <v>650000</v>
      </c>
      <c r="F89" s="89">
        <v>0</v>
      </c>
      <c r="G89" s="90"/>
      <c r="H89" s="91"/>
      <c r="I89" s="89">
        <v>0</v>
      </c>
      <c r="J89" s="90"/>
      <c r="K89" s="91"/>
      <c r="L89" s="89">
        <v>0</v>
      </c>
      <c r="M89" s="90"/>
      <c r="N89" s="91"/>
      <c r="O89" s="92">
        <f t="shared" si="9"/>
        <v>1500000</v>
      </c>
      <c r="P89" s="93"/>
      <c r="Q89" s="93"/>
    </row>
    <row r="90" spans="1:17" ht="25.5" x14ac:dyDescent="0.2">
      <c r="A90" s="45" t="s">
        <v>188</v>
      </c>
      <c r="B90" s="52">
        <v>300000</v>
      </c>
      <c r="C90" s="52">
        <v>250000</v>
      </c>
      <c r="D90" s="52">
        <v>300000</v>
      </c>
      <c r="E90" s="52">
        <v>650000</v>
      </c>
      <c r="F90" s="89">
        <v>0</v>
      </c>
      <c r="G90" s="90"/>
      <c r="H90" s="91"/>
      <c r="I90" s="89">
        <v>0</v>
      </c>
      <c r="J90" s="90"/>
      <c r="K90" s="90"/>
      <c r="L90" s="89">
        <v>0</v>
      </c>
      <c r="M90" s="90"/>
      <c r="N90" s="91"/>
      <c r="O90" s="92">
        <f t="shared" si="9"/>
        <v>1500000</v>
      </c>
      <c r="P90" s="93"/>
      <c r="Q90" s="93"/>
    </row>
    <row r="91" spans="1:17" x14ac:dyDescent="0.2">
      <c r="A91" s="45" t="s">
        <v>189</v>
      </c>
      <c r="B91" s="52">
        <v>2500000</v>
      </c>
      <c r="C91" s="52">
        <v>520000</v>
      </c>
      <c r="D91" s="52">
        <v>490000</v>
      </c>
      <c r="E91" s="52">
        <v>5381521.8700000001</v>
      </c>
      <c r="F91" s="89">
        <v>0</v>
      </c>
      <c r="G91" s="90"/>
      <c r="H91" s="91"/>
      <c r="I91" s="89">
        <v>0</v>
      </c>
      <c r="J91" s="90"/>
      <c r="K91" s="90"/>
      <c r="L91" s="89">
        <v>0</v>
      </c>
      <c r="M91" s="90"/>
      <c r="N91" s="91"/>
      <c r="O91" s="92">
        <f t="shared" si="9"/>
        <v>8891521.870000001</v>
      </c>
      <c r="P91" s="93"/>
      <c r="Q91" s="93"/>
    </row>
    <row r="92" spans="1:17" ht="25.5" x14ac:dyDescent="0.2">
      <c r="A92" s="45" t="s">
        <v>190</v>
      </c>
      <c r="B92" s="52">
        <v>0</v>
      </c>
      <c r="C92" s="52">
        <v>0</v>
      </c>
      <c r="D92" s="52">
        <v>0</v>
      </c>
      <c r="E92" s="52">
        <v>4000000</v>
      </c>
      <c r="F92" s="89">
        <v>0</v>
      </c>
      <c r="G92" s="90"/>
      <c r="H92" s="91"/>
      <c r="I92" s="89">
        <v>0</v>
      </c>
      <c r="J92" s="90"/>
      <c r="K92" s="90"/>
      <c r="L92" s="89">
        <v>0</v>
      </c>
      <c r="M92" s="90"/>
      <c r="N92" s="91"/>
      <c r="O92" s="92">
        <f t="shared" si="9"/>
        <v>4000000</v>
      </c>
      <c r="P92" s="93"/>
      <c r="Q92" s="93"/>
    </row>
    <row r="93" spans="1:17" ht="25.5" x14ac:dyDescent="0.2">
      <c r="A93" s="45" t="s">
        <v>191</v>
      </c>
      <c r="B93" s="52">
        <v>4368000</v>
      </c>
      <c r="C93" s="52">
        <v>715500</v>
      </c>
      <c r="D93" s="52">
        <v>247000</v>
      </c>
      <c r="E93" s="52">
        <v>0</v>
      </c>
      <c r="F93" s="89">
        <v>160000</v>
      </c>
      <c r="G93" s="90"/>
      <c r="H93" s="91"/>
      <c r="I93" s="89">
        <v>0</v>
      </c>
      <c r="J93" s="90"/>
      <c r="K93" s="91"/>
      <c r="L93" s="89">
        <v>0</v>
      </c>
      <c r="M93" s="90"/>
      <c r="N93" s="91"/>
      <c r="O93" s="89">
        <f t="shared" ref="O93" si="10">SUM(B93:N93)</f>
        <v>5490500</v>
      </c>
      <c r="P93" s="90"/>
      <c r="Q93" s="91"/>
    </row>
    <row r="94" spans="1:17" x14ac:dyDescent="0.2">
      <c r="A94" s="45" t="s">
        <v>192</v>
      </c>
      <c r="B94" s="52">
        <v>1200000</v>
      </c>
      <c r="C94" s="52">
        <v>91000</v>
      </c>
      <c r="D94" s="52">
        <v>22000</v>
      </c>
      <c r="E94" s="52">
        <v>0</v>
      </c>
      <c r="F94" s="89">
        <v>40000</v>
      </c>
      <c r="G94" s="90"/>
      <c r="H94" s="91"/>
      <c r="I94" s="89">
        <v>0</v>
      </c>
      <c r="J94" s="90"/>
      <c r="K94" s="91"/>
      <c r="L94" s="89">
        <v>0</v>
      </c>
      <c r="M94" s="90"/>
      <c r="N94" s="91"/>
      <c r="O94" s="89">
        <f t="shared" ref="O94" si="11">SUM(B94:N94)</f>
        <v>1353000</v>
      </c>
      <c r="P94" s="90"/>
      <c r="Q94" s="91"/>
    </row>
    <row r="95" spans="1:17" x14ac:dyDescent="0.2">
      <c r="A95" s="45" t="s">
        <v>193</v>
      </c>
      <c r="B95" s="52">
        <v>2431539.88</v>
      </c>
      <c r="C95" s="52">
        <v>1066955.93</v>
      </c>
      <c r="D95" s="52">
        <v>2741070.32</v>
      </c>
      <c r="E95" s="52">
        <v>0</v>
      </c>
      <c r="F95" s="89">
        <v>207789.01</v>
      </c>
      <c r="G95" s="90"/>
      <c r="H95" s="91"/>
      <c r="I95" s="89">
        <v>0</v>
      </c>
      <c r="J95" s="90"/>
      <c r="K95" s="91"/>
      <c r="L95" s="89">
        <v>0</v>
      </c>
      <c r="M95" s="90"/>
      <c r="N95" s="91"/>
      <c r="O95" s="89">
        <f t="shared" ref="O95" si="12">SUM(B95:N95)</f>
        <v>6447355.1399999987</v>
      </c>
      <c r="P95" s="90"/>
      <c r="Q95" s="91"/>
    </row>
    <row r="96" spans="1:17" x14ac:dyDescent="0.2">
      <c r="A96" s="45" t="s">
        <v>194</v>
      </c>
      <c r="B96" s="52">
        <v>600000</v>
      </c>
      <c r="C96" s="52">
        <v>55000</v>
      </c>
      <c r="D96" s="52">
        <v>12000</v>
      </c>
      <c r="E96" s="52">
        <v>0</v>
      </c>
      <c r="F96" s="89">
        <v>0</v>
      </c>
      <c r="G96" s="90"/>
      <c r="H96" s="91"/>
      <c r="I96" s="89">
        <v>0</v>
      </c>
      <c r="J96" s="90"/>
      <c r="K96" s="91"/>
      <c r="L96" s="89">
        <v>0</v>
      </c>
      <c r="M96" s="90"/>
      <c r="N96" s="91"/>
      <c r="O96" s="89">
        <f t="shared" ref="O96" si="13">SUM(B96:N96)</f>
        <v>667000</v>
      </c>
      <c r="P96" s="90"/>
      <c r="Q96" s="91"/>
    </row>
    <row r="97" spans="1:17" x14ac:dyDescent="0.2">
      <c r="A97" s="45" t="s">
        <v>195</v>
      </c>
      <c r="B97" s="52">
        <v>900000</v>
      </c>
      <c r="C97" s="52">
        <v>895000</v>
      </c>
      <c r="D97" s="52">
        <v>0</v>
      </c>
      <c r="E97" s="52">
        <v>0</v>
      </c>
      <c r="F97" s="89">
        <v>550000</v>
      </c>
      <c r="G97" s="90"/>
      <c r="H97" s="91"/>
      <c r="I97" s="89">
        <v>0</v>
      </c>
      <c r="J97" s="90"/>
      <c r="K97" s="91"/>
      <c r="L97" s="89">
        <v>0</v>
      </c>
      <c r="M97" s="90"/>
      <c r="N97" s="91"/>
      <c r="O97" s="89">
        <f t="shared" ref="O97" si="14">SUM(B97:N97)</f>
        <v>2345000</v>
      </c>
      <c r="P97" s="90"/>
      <c r="Q97" s="91"/>
    </row>
    <row r="98" spans="1:17" x14ac:dyDescent="0.2">
      <c r="A98" s="45" t="s">
        <v>196</v>
      </c>
      <c r="B98" s="52">
        <v>3350000</v>
      </c>
      <c r="C98" s="52">
        <v>51000</v>
      </c>
      <c r="D98" s="52">
        <v>104362.19</v>
      </c>
      <c r="E98" s="52">
        <v>0</v>
      </c>
      <c r="F98" s="89">
        <v>0</v>
      </c>
      <c r="G98" s="90"/>
      <c r="H98" s="91"/>
      <c r="I98" s="89">
        <v>0</v>
      </c>
      <c r="J98" s="90"/>
      <c r="K98" s="91"/>
      <c r="L98" s="89">
        <v>0</v>
      </c>
      <c r="M98" s="90"/>
      <c r="N98" s="91"/>
      <c r="O98" s="89">
        <f t="shared" ref="O98" si="15">SUM(B98:N98)</f>
        <v>3505362.19</v>
      </c>
      <c r="P98" s="90"/>
      <c r="Q98" s="91"/>
    </row>
    <row r="99" spans="1:17" x14ac:dyDescent="0.2">
      <c r="A99" s="53"/>
      <c r="B99" s="54"/>
      <c r="C99" s="54"/>
      <c r="D99" s="54"/>
      <c r="E99" s="54"/>
      <c r="F99" s="103"/>
      <c r="G99" s="104"/>
      <c r="H99" s="105"/>
      <c r="I99" s="103"/>
      <c r="J99" s="104"/>
      <c r="K99" s="104"/>
      <c r="L99" s="103"/>
      <c r="M99" s="104"/>
      <c r="N99" s="105"/>
      <c r="O99" s="92">
        <f t="shared" si="9"/>
        <v>0</v>
      </c>
      <c r="P99" s="93"/>
      <c r="Q99" s="93"/>
    </row>
    <row r="100" spans="1:17" x14ac:dyDescent="0.2">
      <c r="B100" s="25">
        <f>SUM(B80:B99)</f>
        <v>47404539.880000003</v>
      </c>
      <c r="C100" s="25">
        <f>SUM(C80:C99)</f>
        <v>8843426.7300000004</v>
      </c>
      <c r="D100" s="25">
        <f>SUM(D80:D99)</f>
        <v>18595432.510000002</v>
      </c>
      <c r="E100" s="25">
        <f>SUM(E80:E99)</f>
        <v>19481521.870000001</v>
      </c>
      <c r="F100" s="94">
        <f>SUM(F80:F99)</f>
        <v>2482789.0099999998</v>
      </c>
      <c r="G100" s="94"/>
      <c r="H100" s="94"/>
      <c r="I100" s="94">
        <f>SUM(I80:I99)</f>
        <v>0</v>
      </c>
      <c r="J100" s="94"/>
      <c r="K100" s="94"/>
      <c r="L100" s="94">
        <f>SUM(L80:L99)</f>
        <v>0</v>
      </c>
      <c r="M100" s="94"/>
      <c r="N100" s="94"/>
      <c r="O100" s="94">
        <f>SUM(O80:Q99)</f>
        <v>96807710</v>
      </c>
      <c r="P100" s="95"/>
      <c r="Q100" s="95"/>
    </row>
  </sheetData>
  <mergeCells count="254">
    <mergeCell ref="O98:Q98"/>
    <mergeCell ref="L94:N94"/>
    <mergeCell ref="L95:N95"/>
    <mergeCell ref="L96:N96"/>
    <mergeCell ref="L97:N97"/>
    <mergeCell ref="L98:N98"/>
    <mergeCell ref="L93:N93"/>
    <mergeCell ref="F93:H93"/>
    <mergeCell ref="F94:H94"/>
    <mergeCell ref="F95:H95"/>
    <mergeCell ref="F96:H96"/>
    <mergeCell ref="F97:H97"/>
    <mergeCell ref="F98:H98"/>
    <mergeCell ref="I93:K93"/>
    <mergeCell ref="I94:K94"/>
    <mergeCell ref="I95:K95"/>
    <mergeCell ref="I96:K96"/>
    <mergeCell ref="I97:K97"/>
    <mergeCell ref="I98:K98"/>
    <mergeCell ref="L86:N86"/>
    <mergeCell ref="L87:N87"/>
    <mergeCell ref="L88:N88"/>
    <mergeCell ref="L89:N89"/>
    <mergeCell ref="O93:Q93"/>
    <mergeCell ref="O94:Q94"/>
    <mergeCell ref="O95:Q95"/>
    <mergeCell ref="O96:Q96"/>
    <mergeCell ref="O97:Q97"/>
    <mergeCell ref="F86:H86"/>
    <mergeCell ref="F87:H87"/>
    <mergeCell ref="F88:H88"/>
    <mergeCell ref="F89:H89"/>
    <mergeCell ref="I84:K84"/>
    <mergeCell ref="I85:K85"/>
    <mergeCell ref="I86:K86"/>
    <mergeCell ref="I87:K87"/>
    <mergeCell ref="I88:K88"/>
    <mergeCell ref="I89:K89"/>
    <mergeCell ref="L60:O60"/>
    <mergeCell ref="P60:R60"/>
    <mergeCell ref="L61:O61"/>
    <mergeCell ref="P61:R61"/>
    <mergeCell ref="L62:O62"/>
    <mergeCell ref="P62:R62"/>
    <mergeCell ref="L63:O63"/>
    <mergeCell ref="P63:R63"/>
    <mergeCell ref="D57:K57"/>
    <mergeCell ref="D58:K58"/>
    <mergeCell ref="D59:K59"/>
    <mergeCell ref="D60:K60"/>
    <mergeCell ref="D61:K61"/>
    <mergeCell ref="D62:K62"/>
    <mergeCell ref="D63:K63"/>
    <mergeCell ref="D64:K64"/>
    <mergeCell ref="L64:O64"/>
    <mergeCell ref="P64:R64"/>
    <mergeCell ref="L59:O59"/>
    <mergeCell ref="P59:R59"/>
    <mergeCell ref="A49:R49"/>
    <mergeCell ref="A50:E50"/>
    <mergeCell ref="F50:H50"/>
    <mergeCell ref="H55:I55"/>
    <mergeCell ref="J55:K55"/>
    <mergeCell ref="L55:M55"/>
    <mergeCell ref="N55:O55"/>
    <mergeCell ref="P55:Q55"/>
    <mergeCell ref="A52:A55"/>
    <mergeCell ref="B52:C55"/>
    <mergeCell ref="F52:G55"/>
    <mergeCell ref="H52:I52"/>
    <mergeCell ref="L54:M54"/>
    <mergeCell ref="N54:O54"/>
    <mergeCell ref="P54:Q54"/>
    <mergeCell ref="I50:L50"/>
    <mergeCell ref="M50:O50"/>
    <mergeCell ref="J52:K52"/>
    <mergeCell ref="L52:M52"/>
    <mergeCell ref="H54:I54"/>
    <mergeCell ref="J54:K54"/>
    <mergeCell ref="E42:E43"/>
    <mergeCell ref="E44:E45"/>
    <mergeCell ref="E52:E53"/>
    <mergeCell ref="E54:E55"/>
    <mergeCell ref="L53:M53"/>
    <mergeCell ref="N53:O53"/>
    <mergeCell ref="P53:Q53"/>
    <mergeCell ref="P50:R50"/>
    <mergeCell ref="F51:G51"/>
    <mergeCell ref="H51:I51"/>
    <mergeCell ref="J51:K51"/>
    <mergeCell ref="L51:M51"/>
    <mergeCell ref="N51:O51"/>
    <mergeCell ref="P51:Q51"/>
    <mergeCell ref="A47:R47"/>
    <mergeCell ref="J44:K44"/>
    <mergeCell ref="N52:O52"/>
    <mergeCell ref="P52:Q52"/>
    <mergeCell ref="D52:D53"/>
    <mergeCell ref="H53:I53"/>
    <mergeCell ref="J53:K53"/>
    <mergeCell ref="J45:K45"/>
    <mergeCell ref="J43:K43"/>
    <mergeCell ref="P40:Q41"/>
    <mergeCell ref="N40:O41"/>
    <mergeCell ref="L40:M41"/>
    <mergeCell ref="J40:K41"/>
    <mergeCell ref="H40:I41"/>
    <mergeCell ref="F41:G41"/>
    <mergeCell ref="A40:G40"/>
    <mergeCell ref="H44:I44"/>
    <mergeCell ref="J42:K42"/>
    <mergeCell ref="L42:M42"/>
    <mergeCell ref="N42:O42"/>
    <mergeCell ref="P42:Q42"/>
    <mergeCell ref="H43:I43"/>
    <mergeCell ref="B41:C41"/>
    <mergeCell ref="A46:R46"/>
    <mergeCell ref="B51:C51"/>
    <mergeCell ref="A1:R1"/>
    <mergeCell ref="A2:R2"/>
    <mergeCell ref="A3:R3"/>
    <mergeCell ref="A4:R4"/>
    <mergeCell ref="A5:R5"/>
    <mergeCell ref="A6:R6"/>
    <mergeCell ref="A30:B30"/>
    <mergeCell ref="A39:R39"/>
    <mergeCell ref="A35:R35"/>
    <mergeCell ref="A7:R7"/>
    <mergeCell ref="A8:R8"/>
    <mergeCell ref="A9:R9"/>
    <mergeCell ref="A10:A12"/>
    <mergeCell ref="B10:R12"/>
    <mergeCell ref="A13:A16"/>
    <mergeCell ref="B13:R16"/>
    <mergeCell ref="B17:R18"/>
    <mergeCell ref="C25:R25"/>
    <mergeCell ref="C24:R24"/>
    <mergeCell ref="F26:G26"/>
    <mergeCell ref="H26:J26"/>
    <mergeCell ref="B19:R19"/>
    <mergeCell ref="K26:M26"/>
    <mergeCell ref="A22:R22"/>
    <mergeCell ref="A68:C68"/>
    <mergeCell ref="E68:K68"/>
    <mergeCell ref="L68:R68"/>
    <mergeCell ref="A20:A21"/>
    <mergeCell ref="B20:E21"/>
    <mergeCell ref="F20:K21"/>
    <mergeCell ref="L20:R21"/>
    <mergeCell ref="A67:C67"/>
    <mergeCell ref="E67:K67"/>
    <mergeCell ref="L67:R67"/>
    <mergeCell ref="A65:R65"/>
    <mergeCell ref="A66:C66"/>
    <mergeCell ref="E66:K66"/>
    <mergeCell ref="L66:R66"/>
    <mergeCell ref="A58:C64"/>
    <mergeCell ref="L58:O58"/>
    <mergeCell ref="P58:R58"/>
    <mergeCell ref="A27:R27"/>
    <mergeCell ref="A28:B28"/>
    <mergeCell ref="E30:G30"/>
    <mergeCell ref="C23:R23"/>
    <mergeCell ref="A48:R48"/>
    <mergeCell ref="A17:A18"/>
    <mergeCell ref="A36:A38"/>
    <mergeCell ref="A32:A34"/>
    <mergeCell ref="L44:M44"/>
    <mergeCell ref="N44:O44"/>
    <mergeCell ref="P44:Q44"/>
    <mergeCell ref="H42:I42"/>
    <mergeCell ref="A42:A45"/>
    <mergeCell ref="B42:C45"/>
    <mergeCell ref="A24:B24"/>
    <mergeCell ref="A23:B23"/>
    <mergeCell ref="B32:R34"/>
    <mergeCell ref="B36:R38"/>
    <mergeCell ref="R40:R41"/>
    <mergeCell ref="F42:G45"/>
    <mergeCell ref="H45:I45"/>
    <mergeCell ref="D42:D45"/>
    <mergeCell ref="A31:R31"/>
    <mergeCell ref="A25:B25"/>
    <mergeCell ref="A26:B26"/>
    <mergeCell ref="H30:R30"/>
    <mergeCell ref="L43:M43"/>
    <mergeCell ref="N43:O43"/>
    <mergeCell ref="P43:Q43"/>
    <mergeCell ref="F83:H83"/>
    <mergeCell ref="F84:H84"/>
    <mergeCell ref="F85:H85"/>
    <mergeCell ref="A69:C69"/>
    <mergeCell ref="E69:K69"/>
    <mergeCell ref="L69:R69"/>
    <mergeCell ref="A70:R70"/>
    <mergeCell ref="A71:A74"/>
    <mergeCell ref="C71:R71"/>
    <mergeCell ref="C72:R72"/>
    <mergeCell ref="B73:B74"/>
    <mergeCell ref="C73:R74"/>
    <mergeCell ref="I83:K83"/>
    <mergeCell ref="I82:K82"/>
    <mergeCell ref="L82:N82"/>
    <mergeCell ref="L83:N83"/>
    <mergeCell ref="L84:N84"/>
    <mergeCell ref="L85:N85"/>
    <mergeCell ref="I99:K99"/>
    <mergeCell ref="L99:N99"/>
    <mergeCell ref="O99:Q99"/>
    <mergeCell ref="F79:H79"/>
    <mergeCell ref="I79:K79"/>
    <mergeCell ref="L79:N79"/>
    <mergeCell ref="O79:Q79"/>
    <mergeCell ref="O90:Q90"/>
    <mergeCell ref="F91:H91"/>
    <mergeCell ref="I91:K91"/>
    <mergeCell ref="L91:N91"/>
    <mergeCell ref="O91:Q91"/>
    <mergeCell ref="F90:H90"/>
    <mergeCell ref="I90:K90"/>
    <mergeCell ref="L90:N90"/>
    <mergeCell ref="O82:Q82"/>
    <mergeCell ref="O83:Q83"/>
    <mergeCell ref="O84:Q84"/>
    <mergeCell ref="O85:Q85"/>
    <mergeCell ref="O86:Q86"/>
    <mergeCell ref="O87:Q87"/>
    <mergeCell ref="O88:Q88"/>
    <mergeCell ref="O89:Q89"/>
    <mergeCell ref="F82:H82"/>
    <mergeCell ref="L45:M45"/>
    <mergeCell ref="N45:O45"/>
    <mergeCell ref="P45:Q45"/>
    <mergeCell ref="F92:H92"/>
    <mergeCell ref="I92:K92"/>
    <mergeCell ref="L92:N92"/>
    <mergeCell ref="O92:Q92"/>
    <mergeCell ref="F100:H100"/>
    <mergeCell ref="I100:K100"/>
    <mergeCell ref="L100:N100"/>
    <mergeCell ref="O100:Q100"/>
    <mergeCell ref="A56:R56"/>
    <mergeCell ref="A57:C57"/>
    <mergeCell ref="L57:O57"/>
    <mergeCell ref="P57:R57"/>
    <mergeCell ref="F80:H80"/>
    <mergeCell ref="I80:K80"/>
    <mergeCell ref="L80:N80"/>
    <mergeCell ref="O80:Q80"/>
    <mergeCell ref="F81:H81"/>
    <mergeCell ref="I81:K81"/>
    <mergeCell ref="L81:N81"/>
    <mergeCell ref="O81:Q81"/>
    <mergeCell ref="F99:H99"/>
  </mergeCells>
  <pageMargins left="0.7" right="0.7" top="0.75" bottom="0.75" header="0.3" footer="0.3"/>
  <pageSetup scale="63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R77"/>
  <sheetViews>
    <sheetView showGridLines="0" topLeftCell="A44" zoomScaleNormal="100" workbookViewId="0">
      <selection sqref="A1:R77"/>
    </sheetView>
  </sheetViews>
  <sheetFormatPr baseColWidth="10" defaultColWidth="9.140625" defaultRowHeight="12.75" x14ac:dyDescent="0.2"/>
  <cols>
    <col min="1" max="1" width="25.7109375" customWidth="1"/>
    <col min="2" max="2" width="11.42578125" customWidth="1"/>
    <col min="3" max="3" width="14.5703125" customWidth="1"/>
    <col min="4" max="4" width="12.7109375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6.7109375" customWidth="1"/>
    <col min="12" max="12" width="5.140625" customWidth="1"/>
    <col min="13" max="13" width="8.28515625" customWidth="1"/>
    <col min="14" max="14" width="4.5703125" customWidth="1"/>
    <col min="15" max="15" width="8.28515625" customWidth="1"/>
    <col min="16" max="16" width="5.140625" customWidth="1"/>
    <col min="17" max="17" width="8" customWidth="1"/>
    <col min="18" max="18" width="14.85546875" customWidth="1"/>
  </cols>
  <sheetData>
    <row r="1" spans="1:18" x14ac:dyDescent="0.2">
      <c r="A1" s="219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1"/>
    </row>
    <row r="2" spans="1:18" ht="23.25" x14ac:dyDescent="0.35">
      <c r="A2" s="222" t="s">
        <v>117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4"/>
    </row>
    <row r="3" spans="1:18" ht="20.25" x14ac:dyDescent="0.2">
      <c r="A3" s="225" t="s">
        <v>125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7"/>
    </row>
    <row r="4" spans="1:18" ht="18" x14ac:dyDescent="0.25">
      <c r="A4" s="228" t="s">
        <v>166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30"/>
    </row>
    <row r="5" spans="1:18" ht="18" x14ac:dyDescent="0.25">
      <c r="A5" s="228" t="s">
        <v>118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30"/>
    </row>
    <row r="6" spans="1:18" x14ac:dyDescent="0.2">
      <c r="A6" s="231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3"/>
    </row>
    <row r="7" spans="1:18" x14ac:dyDescent="0.2">
      <c r="A7" s="237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3"/>
    </row>
    <row r="8" spans="1:18" x14ac:dyDescent="0.2">
      <c r="A8" s="237"/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3"/>
    </row>
    <row r="9" spans="1:18" x14ac:dyDescent="0.2">
      <c r="A9" s="238"/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40"/>
    </row>
    <row r="10" spans="1:18" s="6" customFormat="1" x14ac:dyDescent="0.2">
      <c r="A10" s="241" t="s">
        <v>2</v>
      </c>
      <c r="B10" s="243" t="s">
        <v>165</v>
      </c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5"/>
    </row>
    <row r="11" spans="1:18" s="6" customFormat="1" x14ac:dyDescent="0.2">
      <c r="A11" s="242"/>
      <c r="B11" s="246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8"/>
    </row>
    <row r="12" spans="1:18" s="6" customFormat="1" x14ac:dyDescent="0.2">
      <c r="A12" s="242"/>
      <c r="B12" s="249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1"/>
    </row>
    <row r="13" spans="1:18" s="6" customFormat="1" x14ac:dyDescent="0.2">
      <c r="A13" s="252" t="s">
        <v>3</v>
      </c>
      <c r="B13" s="255" t="s">
        <v>152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</row>
    <row r="14" spans="1:18" s="6" customFormat="1" x14ac:dyDescent="0.2">
      <c r="A14" s="253"/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</row>
    <row r="15" spans="1:18" s="6" customFormat="1" x14ac:dyDescent="0.2">
      <c r="A15" s="253"/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</row>
    <row r="16" spans="1:18" s="6" customFormat="1" x14ac:dyDescent="0.2">
      <c r="A16" s="254"/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</row>
    <row r="17" spans="1:18" s="6" customFormat="1" ht="12.75" customHeight="1" x14ac:dyDescent="0.2">
      <c r="A17" s="136" t="s">
        <v>4</v>
      </c>
      <c r="B17" s="256" t="s">
        <v>153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8"/>
    </row>
    <row r="18" spans="1:18" s="6" customFormat="1" ht="12.75" customHeight="1" x14ac:dyDescent="0.2">
      <c r="A18" s="137"/>
      <c r="B18" s="259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1"/>
    </row>
    <row r="19" spans="1:18" s="6" customFormat="1" ht="51" customHeight="1" x14ac:dyDescent="0.2">
      <c r="A19" s="31" t="s">
        <v>55</v>
      </c>
      <c r="B19" s="264" t="s">
        <v>154</v>
      </c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6"/>
    </row>
    <row r="20" spans="1:18" s="6" customFormat="1" x14ac:dyDescent="0.2">
      <c r="A20" s="241" t="s">
        <v>56</v>
      </c>
      <c r="B20" s="181">
        <v>0</v>
      </c>
      <c r="C20" s="182"/>
      <c r="D20" s="182"/>
      <c r="E20" s="183"/>
      <c r="F20" s="155" t="s">
        <v>7</v>
      </c>
      <c r="G20" s="156"/>
      <c r="H20" s="156"/>
      <c r="I20" s="156"/>
      <c r="J20" s="156"/>
      <c r="K20" s="157"/>
      <c r="L20" s="313">
        <v>5000000</v>
      </c>
      <c r="M20" s="314"/>
      <c r="N20" s="314"/>
      <c r="O20" s="314"/>
      <c r="P20" s="314"/>
      <c r="Q20" s="314"/>
      <c r="R20" s="315"/>
    </row>
    <row r="21" spans="1:18" s="6" customFormat="1" x14ac:dyDescent="0.2">
      <c r="A21" s="241"/>
      <c r="B21" s="184"/>
      <c r="C21" s="185"/>
      <c r="D21" s="185"/>
      <c r="E21" s="186"/>
      <c r="F21" s="161"/>
      <c r="G21" s="162"/>
      <c r="H21" s="162"/>
      <c r="I21" s="162"/>
      <c r="J21" s="162"/>
      <c r="K21" s="163"/>
      <c r="L21" s="316"/>
      <c r="M21" s="317"/>
      <c r="N21" s="317"/>
      <c r="O21" s="317"/>
      <c r="P21" s="317"/>
      <c r="Q21" s="317"/>
      <c r="R21" s="318"/>
    </row>
    <row r="22" spans="1:18" s="6" customFormat="1" x14ac:dyDescent="0.2">
      <c r="A22" s="178"/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80"/>
    </row>
    <row r="23" spans="1:18" s="6" customFormat="1" ht="32.25" customHeight="1" x14ac:dyDescent="0.2">
      <c r="A23" s="153" t="s">
        <v>8</v>
      </c>
      <c r="B23" s="154"/>
      <c r="C23" s="208" t="s">
        <v>151</v>
      </c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10"/>
    </row>
    <row r="24" spans="1:18" s="6" customFormat="1" ht="51" customHeight="1" x14ac:dyDescent="0.2">
      <c r="A24" s="151" t="s">
        <v>9</v>
      </c>
      <c r="B24" s="152"/>
      <c r="C24" s="112" t="s">
        <v>162</v>
      </c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4"/>
    </row>
    <row r="25" spans="1:18" s="16" customFormat="1" ht="18" customHeight="1" x14ac:dyDescent="0.2">
      <c r="A25" s="153" t="s">
        <v>10</v>
      </c>
      <c r="B25" s="154"/>
      <c r="C25" s="153" t="s">
        <v>11</v>
      </c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54"/>
    </row>
    <row r="26" spans="1:18" s="6" customFormat="1" ht="24" customHeight="1" x14ac:dyDescent="0.2">
      <c r="A26" s="171" t="s">
        <v>12</v>
      </c>
      <c r="B26" s="154"/>
      <c r="C26" s="12" t="s">
        <v>13</v>
      </c>
      <c r="D26" s="46" t="s">
        <v>175</v>
      </c>
      <c r="E26" s="12" t="s">
        <v>15</v>
      </c>
      <c r="F26" s="262" t="s">
        <v>177</v>
      </c>
      <c r="G26" s="263"/>
      <c r="H26" s="151" t="s">
        <v>16</v>
      </c>
      <c r="I26" s="207"/>
      <c r="J26" s="152"/>
      <c r="K26" s="310" t="s">
        <v>176</v>
      </c>
      <c r="L26" s="311"/>
      <c r="M26" s="312"/>
      <c r="N26" s="37"/>
      <c r="O26" s="38"/>
      <c r="P26" s="38"/>
      <c r="Q26" s="38"/>
      <c r="R26" s="39"/>
    </row>
    <row r="27" spans="1:18" s="6" customFormat="1" x14ac:dyDescent="0.2">
      <c r="A27" s="203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5"/>
    </row>
    <row r="28" spans="1:18" s="6" customFormat="1" ht="24" customHeight="1" x14ac:dyDescent="0.2">
      <c r="A28" s="153" t="s">
        <v>17</v>
      </c>
      <c r="B28" s="154"/>
      <c r="C28" s="26" t="s">
        <v>157</v>
      </c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9"/>
    </row>
    <row r="29" spans="1:18" s="6" customFormat="1" ht="4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</row>
    <row r="30" spans="1:18" s="6" customFormat="1" ht="51.75" customHeight="1" x14ac:dyDescent="0.2">
      <c r="A30" s="171" t="s">
        <v>18</v>
      </c>
      <c r="B30" s="154"/>
      <c r="C30" s="18" t="s">
        <v>156</v>
      </c>
      <c r="D30" s="18" t="s">
        <v>155</v>
      </c>
      <c r="E30" s="206" t="s">
        <v>21</v>
      </c>
      <c r="F30" s="207"/>
      <c r="G30" s="152"/>
      <c r="H30" s="304"/>
      <c r="I30" s="305"/>
      <c r="J30" s="305"/>
      <c r="K30" s="305"/>
      <c r="L30" s="305"/>
      <c r="M30" s="305"/>
      <c r="N30" s="305"/>
      <c r="O30" s="305"/>
      <c r="P30" s="305"/>
      <c r="Q30" s="305"/>
      <c r="R30" s="306"/>
    </row>
    <row r="31" spans="1:18" s="6" customFormat="1" x14ac:dyDescent="0.2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9"/>
    </row>
    <row r="32" spans="1:18" ht="12.75" customHeight="1" x14ac:dyDescent="0.2">
      <c r="A32" s="140" t="s">
        <v>22</v>
      </c>
      <c r="B32" s="155" t="s">
        <v>132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7"/>
    </row>
    <row r="33" spans="1:18" x14ac:dyDescent="0.2">
      <c r="A33" s="141"/>
      <c r="B33" s="158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60"/>
    </row>
    <row r="34" spans="1:18" ht="12.75" customHeight="1" x14ac:dyDescent="0.2">
      <c r="A34" s="141"/>
      <c r="B34" s="161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3"/>
    </row>
    <row r="35" spans="1:18" x14ac:dyDescent="0.2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6"/>
    </row>
    <row r="36" spans="1:18" ht="12.75" customHeight="1" x14ac:dyDescent="0.2">
      <c r="A36" s="136" t="s">
        <v>23</v>
      </c>
      <c r="B36" s="196" t="s">
        <v>160</v>
      </c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8"/>
    </row>
    <row r="37" spans="1:18" x14ac:dyDescent="0.2">
      <c r="A37" s="138"/>
      <c r="B37" s="199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1"/>
    </row>
    <row r="38" spans="1:18" x14ac:dyDescent="0.2">
      <c r="A38" s="139"/>
      <c r="B38" s="323"/>
      <c r="C38" s="324"/>
      <c r="D38" s="324"/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5"/>
    </row>
    <row r="39" spans="1:18" x14ac:dyDescent="0.2">
      <c r="A39" s="120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2"/>
    </row>
    <row r="40" spans="1:18" ht="28.5" customHeight="1" x14ac:dyDescent="0.2">
      <c r="A40" s="277" t="s">
        <v>24</v>
      </c>
      <c r="B40" s="278"/>
      <c r="C40" s="278"/>
      <c r="D40" s="278"/>
      <c r="E40" s="278"/>
      <c r="F40" s="278"/>
      <c r="G40" s="279"/>
      <c r="H40" s="271"/>
      <c r="I40" s="272"/>
      <c r="J40" s="271" t="s">
        <v>25</v>
      </c>
      <c r="K40" s="272"/>
      <c r="L40" s="271" t="s">
        <v>26</v>
      </c>
      <c r="M40" s="272"/>
      <c r="N40" s="271" t="s">
        <v>27</v>
      </c>
      <c r="O40" s="272"/>
      <c r="P40" s="271" t="s">
        <v>28</v>
      </c>
      <c r="Q40" s="272"/>
      <c r="R40" s="319" t="s">
        <v>29</v>
      </c>
    </row>
    <row r="41" spans="1:18" ht="27.75" customHeight="1" x14ac:dyDescent="0.2">
      <c r="A41" s="19" t="s">
        <v>30</v>
      </c>
      <c r="B41" s="321" t="s">
        <v>31</v>
      </c>
      <c r="C41" s="322"/>
      <c r="D41" s="35" t="s">
        <v>32</v>
      </c>
      <c r="E41" s="33" t="s">
        <v>33</v>
      </c>
      <c r="F41" s="273" t="s">
        <v>34</v>
      </c>
      <c r="G41" s="274"/>
      <c r="H41" s="273"/>
      <c r="I41" s="274"/>
      <c r="J41" s="273"/>
      <c r="K41" s="274"/>
      <c r="L41" s="273"/>
      <c r="M41" s="274"/>
      <c r="N41" s="273"/>
      <c r="O41" s="274"/>
      <c r="P41" s="273"/>
      <c r="Q41" s="274"/>
      <c r="R41" s="320"/>
    </row>
    <row r="42" spans="1:18" s="6" customFormat="1" ht="12.75" customHeight="1" x14ac:dyDescent="0.2">
      <c r="A42" s="99" t="s">
        <v>163</v>
      </c>
      <c r="B42" s="130" t="s">
        <v>115</v>
      </c>
      <c r="C42" s="146"/>
      <c r="D42" s="326" t="s">
        <v>35</v>
      </c>
      <c r="E42" s="329" t="s">
        <v>57</v>
      </c>
      <c r="F42" s="130" t="s">
        <v>58</v>
      </c>
      <c r="G42" s="146"/>
      <c r="H42" s="117" t="s">
        <v>36</v>
      </c>
      <c r="I42" s="119"/>
      <c r="J42" s="340">
        <f>(J44/$R$44)/100%</f>
        <v>0.25</v>
      </c>
      <c r="K42" s="341"/>
      <c r="L42" s="340">
        <f>(L44/$R$44)/100%</f>
        <v>0.25</v>
      </c>
      <c r="M42" s="341"/>
      <c r="N42" s="340">
        <f>(N44/$R$44)/100%</f>
        <v>0.25</v>
      </c>
      <c r="O42" s="341"/>
      <c r="P42" s="340">
        <f>(P44/$R$44)/100%</f>
        <v>0.25</v>
      </c>
      <c r="Q42" s="341"/>
      <c r="R42" s="23">
        <f>SUM(J42:Q42)</f>
        <v>1</v>
      </c>
    </row>
    <row r="43" spans="1:18" s="6" customFormat="1" x14ac:dyDescent="0.2">
      <c r="A43" s="100"/>
      <c r="B43" s="147"/>
      <c r="C43" s="148"/>
      <c r="D43" s="327"/>
      <c r="E43" s="330"/>
      <c r="F43" s="147"/>
      <c r="G43" s="148"/>
      <c r="H43" s="117" t="s">
        <v>37</v>
      </c>
      <c r="I43" s="119"/>
      <c r="J43" s="340">
        <f>(J45/$R$53)/100%</f>
        <v>0</v>
      </c>
      <c r="K43" s="341"/>
      <c r="L43" s="340">
        <f t="shared" ref="L43" si="0">(L45/$R$53)/100%</f>
        <v>0</v>
      </c>
      <c r="M43" s="341"/>
      <c r="N43" s="340">
        <f t="shared" ref="N43" si="1">(N45/$R$53)/100%</f>
        <v>0</v>
      </c>
      <c r="O43" s="341"/>
      <c r="P43" s="340">
        <f t="shared" ref="P43" si="2">(P45/$R$53)/100%</f>
        <v>0</v>
      </c>
      <c r="Q43" s="341"/>
      <c r="R43" s="30">
        <f>SUM(J43:Q43)</f>
        <v>0</v>
      </c>
    </row>
    <row r="44" spans="1:18" s="6" customFormat="1" x14ac:dyDescent="0.2">
      <c r="A44" s="100"/>
      <c r="B44" s="147"/>
      <c r="C44" s="148"/>
      <c r="D44" s="327"/>
      <c r="E44" s="329" t="s">
        <v>116</v>
      </c>
      <c r="F44" s="147"/>
      <c r="G44" s="148"/>
      <c r="H44" s="117" t="s">
        <v>38</v>
      </c>
      <c r="I44" s="119"/>
      <c r="J44" s="342">
        <f>J53</f>
        <v>1250000</v>
      </c>
      <c r="K44" s="343"/>
      <c r="L44" s="342">
        <f t="shared" ref="L44" si="3">L53</f>
        <v>1250000</v>
      </c>
      <c r="M44" s="343"/>
      <c r="N44" s="342">
        <f t="shared" ref="N44" si="4">N53</f>
        <v>1250000</v>
      </c>
      <c r="O44" s="343"/>
      <c r="P44" s="342">
        <f t="shared" ref="P44" si="5">P53</f>
        <v>1250000</v>
      </c>
      <c r="Q44" s="343"/>
      <c r="R44" s="24">
        <f>SUM(J44:Q44)</f>
        <v>5000000</v>
      </c>
    </row>
    <row r="45" spans="1:18" s="6" customFormat="1" ht="32.25" customHeight="1" x14ac:dyDescent="0.2">
      <c r="A45" s="100"/>
      <c r="B45" s="149"/>
      <c r="C45" s="150"/>
      <c r="D45" s="328"/>
      <c r="E45" s="331"/>
      <c r="F45" s="149"/>
      <c r="G45" s="150"/>
      <c r="H45" s="117" t="s">
        <v>39</v>
      </c>
      <c r="I45" s="119"/>
      <c r="J45" s="349">
        <v>0</v>
      </c>
      <c r="K45" s="350"/>
      <c r="L45" s="346">
        <v>0</v>
      </c>
      <c r="M45" s="347"/>
      <c r="N45" s="346">
        <v>0</v>
      </c>
      <c r="O45" s="347"/>
      <c r="P45" s="346">
        <v>0</v>
      </c>
      <c r="Q45" s="347"/>
      <c r="R45" s="24">
        <f>SUM(J45:Q45)</f>
        <v>0</v>
      </c>
    </row>
    <row r="46" spans="1:18" x14ac:dyDescent="0.2">
      <c r="A46" s="214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6"/>
    </row>
    <row r="47" spans="1:18" ht="30" customHeight="1" x14ac:dyDescent="0.2">
      <c r="A47" s="289" t="s">
        <v>121</v>
      </c>
      <c r="B47" s="290"/>
      <c r="C47" s="290"/>
      <c r="D47" s="290"/>
      <c r="E47" s="290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9"/>
    </row>
    <row r="48" spans="1:18" ht="17.25" customHeight="1" x14ac:dyDescent="0.2">
      <c r="A48" s="211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3"/>
    </row>
    <row r="49" spans="1:18" ht="38.25" customHeight="1" x14ac:dyDescent="0.2">
      <c r="A49" s="351" t="s">
        <v>164</v>
      </c>
      <c r="B49" s="352"/>
      <c r="C49" s="352"/>
      <c r="D49" s="352"/>
      <c r="E49" s="353"/>
      <c r="F49" s="195" t="s">
        <v>40</v>
      </c>
      <c r="G49" s="285"/>
      <c r="H49" s="285"/>
      <c r="I49" s="195" t="s">
        <v>153</v>
      </c>
      <c r="J49" s="285"/>
      <c r="K49" s="285"/>
      <c r="L49" s="286"/>
      <c r="M49" s="117" t="s">
        <v>41</v>
      </c>
      <c r="N49" s="118"/>
      <c r="O49" s="119"/>
      <c r="P49" s="195" t="s">
        <v>198</v>
      </c>
      <c r="Q49" s="285"/>
      <c r="R49" s="286"/>
    </row>
    <row r="50" spans="1:18" ht="33.75" customHeight="1" x14ac:dyDescent="0.2">
      <c r="A50" s="34" t="s">
        <v>30</v>
      </c>
      <c r="B50" s="217" t="s">
        <v>31</v>
      </c>
      <c r="C50" s="218"/>
      <c r="D50" s="35" t="s">
        <v>32</v>
      </c>
      <c r="E50" s="40" t="s">
        <v>33</v>
      </c>
      <c r="F50" s="144" t="s">
        <v>34</v>
      </c>
      <c r="G50" s="145"/>
      <c r="H50" s="153"/>
      <c r="I50" s="154"/>
      <c r="J50" s="144" t="s">
        <v>25</v>
      </c>
      <c r="K50" s="145"/>
      <c r="L50" s="144" t="s">
        <v>26</v>
      </c>
      <c r="M50" s="145"/>
      <c r="N50" s="144" t="s">
        <v>27</v>
      </c>
      <c r="O50" s="145"/>
      <c r="P50" s="144" t="s">
        <v>28</v>
      </c>
      <c r="Q50" s="145"/>
      <c r="R50" s="9" t="s">
        <v>1</v>
      </c>
    </row>
    <row r="51" spans="1:18" ht="12.75" customHeight="1" x14ac:dyDescent="0.2">
      <c r="A51" s="99" t="s">
        <v>163</v>
      </c>
      <c r="B51" s="130" t="s">
        <v>115</v>
      </c>
      <c r="C51" s="146"/>
      <c r="D51" s="326" t="s">
        <v>35</v>
      </c>
      <c r="E51" s="329" t="s">
        <v>57</v>
      </c>
      <c r="F51" s="298" t="s">
        <v>58</v>
      </c>
      <c r="G51" s="299"/>
      <c r="H51" s="144" t="s">
        <v>36</v>
      </c>
      <c r="I51" s="145"/>
      <c r="J51" s="340">
        <f>(J53/$R$53)/100%</f>
        <v>0.25</v>
      </c>
      <c r="K51" s="341"/>
      <c r="L51" s="340">
        <f>(L53/$R$53)/100%</f>
        <v>0.25</v>
      </c>
      <c r="M51" s="341"/>
      <c r="N51" s="340">
        <f>(N53/$R$53)/100%</f>
        <v>0.25</v>
      </c>
      <c r="O51" s="341"/>
      <c r="P51" s="340">
        <f>(P53/$R$53)/100%</f>
        <v>0.25</v>
      </c>
      <c r="Q51" s="341"/>
      <c r="R51" s="44">
        <f>SUM(J51:Q51)</f>
        <v>1</v>
      </c>
    </row>
    <row r="52" spans="1:18" x14ac:dyDescent="0.2">
      <c r="A52" s="100"/>
      <c r="B52" s="147"/>
      <c r="C52" s="148"/>
      <c r="D52" s="327"/>
      <c r="E52" s="330"/>
      <c r="F52" s="300"/>
      <c r="G52" s="301"/>
      <c r="H52" s="144" t="s">
        <v>37</v>
      </c>
      <c r="I52" s="145"/>
      <c r="J52" s="340">
        <f>(J54/$R$53)/100%</f>
        <v>0</v>
      </c>
      <c r="K52" s="341"/>
      <c r="L52" s="340">
        <f t="shared" ref="L52" si="6">(L54/$R$53)/100%</f>
        <v>0</v>
      </c>
      <c r="M52" s="341"/>
      <c r="N52" s="340">
        <f t="shared" ref="N52" si="7">(N54/$R$53)/100%</f>
        <v>0</v>
      </c>
      <c r="O52" s="341"/>
      <c r="P52" s="340">
        <f t="shared" ref="P52" si="8">(P54/$R$53)/100%</f>
        <v>0</v>
      </c>
      <c r="Q52" s="341"/>
      <c r="R52" s="44">
        <f>SUM(J52:Q52)</f>
        <v>0</v>
      </c>
    </row>
    <row r="53" spans="1:18" ht="12.75" customHeight="1" x14ac:dyDescent="0.2">
      <c r="A53" s="100"/>
      <c r="B53" s="147"/>
      <c r="C53" s="148"/>
      <c r="D53" s="327"/>
      <c r="E53" s="329" t="s">
        <v>116</v>
      </c>
      <c r="F53" s="300"/>
      <c r="G53" s="301"/>
      <c r="H53" s="144" t="s">
        <v>38</v>
      </c>
      <c r="I53" s="145"/>
      <c r="J53" s="342">
        <v>1250000</v>
      </c>
      <c r="K53" s="343"/>
      <c r="L53" s="342">
        <v>1250000</v>
      </c>
      <c r="M53" s="343"/>
      <c r="N53" s="342">
        <v>1250000</v>
      </c>
      <c r="O53" s="343"/>
      <c r="P53" s="342">
        <v>1250000</v>
      </c>
      <c r="Q53" s="343"/>
      <c r="R53" s="21">
        <f>SUM(J53:Q53)</f>
        <v>5000000</v>
      </c>
    </row>
    <row r="54" spans="1:18" ht="27" customHeight="1" x14ac:dyDescent="0.2">
      <c r="A54" s="100"/>
      <c r="B54" s="149"/>
      <c r="C54" s="150"/>
      <c r="D54" s="328"/>
      <c r="E54" s="331"/>
      <c r="F54" s="302"/>
      <c r="G54" s="303"/>
      <c r="H54" s="144" t="s">
        <v>39</v>
      </c>
      <c r="I54" s="145"/>
      <c r="J54" s="342">
        <v>0</v>
      </c>
      <c r="K54" s="343"/>
      <c r="L54" s="344">
        <v>0</v>
      </c>
      <c r="M54" s="345"/>
      <c r="N54" s="344">
        <v>0</v>
      </c>
      <c r="O54" s="345"/>
      <c r="P54" s="344">
        <v>0</v>
      </c>
      <c r="Q54" s="345"/>
      <c r="R54" s="21">
        <f>SUM(J54:Q54)</f>
        <v>0</v>
      </c>
    </row>
    <row r="55" spans="1:18" x14ac:dyDescent="0.2">
      <c r="A55" s="332"/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4"/>
    </row>
    <row r="56" spans="1:18" x14ac:dyDescent="0.2">
      <c r="A56" s="99" t="s">
        <v>123</v>
      </c>
      <c r="B56" s="100"/>
      <c r="C56" s="100"/>
      <c r="D56" s="195" t="s">
        <v>122</v>
      </c>
      <c r="E56" s="285"/>
      <c r="F56" s="285"/>
      <c r="G56" s="285"/>
      <c r="H56" s="285"/>
      <c r="I56" s="285"/>
      <c r="J56" s="285"/>
      <c r="K56" s="286"/>
      <c r="L56" s="101" t="s">
        <v>42</v>
      </c>
      <c r="M56" s="102"/>
      <c r="N56" s="102"/>
      <c r="O56" s="102"/>
      <c r="P56" s="101" t="s">
        <v>43</v>
      </c>
      <c r="Q56" s="102"/>
      <c r="R56" s="102"/>
    </row>
    <row r="57" spans="1:18" x14ac:dyDescent="0.2">
      <c r="A57" s="336" t="s">
        <v>167</v>
      </c>
      <c r="B57" s="336"/>
      <c r="C57" s="336"/>
      <c r="D57" s="336" t="s">
        <v>168</v>
      </c>
      <c r="E57" s="336"/>
      <c r="F57" s="336"/>
      <c r="G57" s="336"/>
      <c r="H57" s="336"/>
      <c r="I57" s="336"/>
      <c r="J57" s="336"/>
      <c r="K57" s="336"/>
      <c r="L57" s="339">
        <v>43101</v>
      </c>
      <c r="M57" s="100"/>
      <c r="N57" s="100"/>
      <c r="O57" s="100"/>
      <c r="P57" s="339">
        <v>43465</v>
      </c>
      <c r="Q57" s="100"/>
      <c r="R57" s="100"/>
    </row>
    <row r="58" spans="1:18" x14ac:dyDescent="0.2">
      <c r="A58" s="336"/>
      <c r="B58" s="336"/>
      <c r="C58" s="336"/>
      <c r="D58" s="336" t="s">
        <v>169</v>
      </c>
      <c r="E58" s="336"/>
      <c r="F58" s="336"/>
      <c r="G58" s="336"/>
      <c r="H58" s="336"/>
      <c r="I58" s="336"/>
      <c r="J58" s="336"/>
      <c r="K58" s="336"/>
      <c r="L58" s="339">
        <v>43101</v>
      </c>
      <c r="M58" s="100"/>
      <c r="N58" s="100"/>
      <c r="O58" s="100"/>
      <c r="P58" s="339">
        <v>43465</v>
      </c>
      <c r="Q58" s="100"/>
      <c r="R58" s="100"/>
    </row>
    <row r="59" spans="1:18" x14ac:dyDescent="0.2">
      <c r="A59" s="336"/>
      <c r="B59" s="336"/>
      <c r="C59" s="336"/>
      <c r="D59" s="336" t="s">
        <v>170</v>
      </c>
      <c r="E59" s="336"/>
      <c r="F59" s="336"/>
      <c r="G59" s="336"/>
      <c r="H59" s="336"/>
      <c r="I59" s="336"/>
      <c r="J59" s="336"/>
      <c r="K59" s="336"/>
      <c r="L59" s="339">
        <v>43101</v>
      </c>
      <c r="M59" s="100"/>
      <c r="N59" s="100"/>
      <c r="O59" s="100"/>
      <c r="P59" s="339">
        <v>43465</v>
      </c>
      <c r="Q59" s="100"/>
      <c r="R59" s="100"/>
    </row>
    <row r="60" spans="1:18" ht="16.5" customHeight="1" x14ac:dyDescent="0.2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</row>
    <row r="61" spans="1:18" ht="16.5" customHeight="1" x14ac:dyDescent="0.2">
      <c r="A61" s="99" t="s">
        <v>44</v>
      </c>
      <c r="B61" s="99"/>
      <c r="C61" s="99"/>
      <c r="D61" s="8" t="s">
        <v>45</v>
      </c>
      <c r="E61" s="99" t="s">
        <v>46</v>
      </c>
      <c r="F61" s="99"/>
      <c r="G61" s="99"/>
      <c r="H61" s="99"/>
      <c r="I61" s="99"/>
      <c r="J61" s="99"/>
      <c r="K61" s="99"/>
      <c r="L61" s="195" t="s">
        <v>45</v>
      </c>
      <c r="M61" s="118"/>
      <c r="N61" s="118"/>
      <c r="O61" s="118"/>
      <c r="P61" s="118"/>
      <c r="Q61" s="118"/>
      <c r="R61" s="119"/>
    </row>
    <row r="62" spans="1:18" ht="12.75" customHeight="1" x14ac:dyDescent="0.2">
      <c r="A62" s="112" t="s">
        <v>124</v>
      </c>
      <c r="B62" s="113"/>
      <c r="C62" s="114"/>
      <c r="D62" s="7"/>
      <c r="E62" s="112" t="s">
        <v>172</v>
      </c>
      <c r="F62" s="113"/>
      <c r="G62" s="113"/>
      <c r="H62" s="113"/>
      <c r="I62" s="113"/>
      <c r="J62" s="113"/>
      <c r="K62" s="114"/>
      <c r="L62" s="117"/>
      <c r="M62" s="118"/>
      <c r="N62" s="118"/>
      <c r="O62" s="118"/>
      <c r="P62" s="118"/>
      <c r="Q62" s="118"/>
      <c r="R62" s="119"/>
    </row>
    <row r="63" spans="1:18" x14ac:dyDescent="0.2">
      <c r="A63" s="112" t="s">
        <v>171</v>
      </c>
      <c r="B63" s="113"/>
      <c r="C63" s="114"/>
      <c r="D63" s="7"/>
      <c r="E63" s="112"/>
      <c r="F63" s="113"/>
      <c r="G63" s="113"/>
      <c r="H63" s="113"/>
      <c r="I63" s="113"/>
      <c r="J63" s="113"/>
      <c r="K63" s="114"/>
      <c r="L63" s="117"/>
      <c r="M63" s="118"/>
      <c r="N63" s="118"/>
      <c r="O63" s="118"/>
      <c r="P63" s="118"/>
      <c r="Q63" s="118"/>
      <c r="R63" s="119"/>
    </row>
    <row r="64" spans="1:18" x14ac:dyDescent="0.2">
      <c r="A64" s="335"/>
      <c r="B64" s="113"/>
      <c r="C64" s="114"/>
      <c r="D64" s="7"/>
      <c r="E64" s="335"/>
      <c r="F64" s="113"/>
      <c r="G64" s="113"/>
      <c r="H64" s="113"/>
      <c r="I64" s="113"/>
      <c r="J64" s="113"/>
      <c r="K64" s="114"/>
      <c r="L64" s="117"/>
      <c r="M64" s="118"/>
      <c r="N64" s="118"/>
      <c r="O64" s="118"/>
      <c r="P64" s="118"/>
      <c r="Q64" s="118"/>
      <c r="R64" s="119"/>
    </row>
    <row r="65" spans="1:18" x14ac:dyDescent="0.2">
      <c r="A65" s="120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</row>
    <row r="66" spans="1:18" x14ac:dyDescent="0.2">
      <c r="A66" s="123" t="s">
        <v>48</v>
      </c>
      <c r="B66" s="11" t="s">
        <v>49</v>
      </c>
      <c r="C66" s="126" t="s">
        <v>173</v>
      </c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</row>
    <row r="67" spans="1:18" x14ac:dyDescent="0.2">
      <c r="A67" s="124"/>
      <c r="B67" s="11" t="s">
        <v>50</v>
      </c>
      <c r="C67" s="127" t="s">
        <v>174</v>
      </c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</row>
    <row r="68" spans="1:18" x14ac:dyDescent="0.2">
      <c r="A68" s="124"/>
      <c r="B68" s="128" t="s">
        <v>51</v>
      </c>
      <c r="C68" s="127" t="s">
        <v>153</v>
      </c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</row>
    <row r="69" spans="1:18" x14ac:dyDescent="0.2">
      <c r="A69" s="125"/>
      <c r="B69" s="129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</row>
    <row r="71" spans="1:18" x14ac:dyDescent="0.2">
      <c r="A71" s="10" t="s">
        <v>52</v>
      </c>
    </row>
    <row r="73" spans="1:18" x14ac:dyDescent="0.2">
      <c r="A73" s="20" t="s">
        <v>53</v>
      </c>
      <c r="B73" s="20">
        <v>1000</v>
      </c>
      <c r="C73" s="20">
        <v>2000</v>
      </c>
      <c r="D73" s="20">
        <v>3000</v>
      </c>
      <c r="E73" s="20">
        <v>4000</v>
      </c>
      <c r="F73" s="106">
        <v>5000</v>
      </c>
      <c r="G73" s="106"/>
      <c r="H73" s="106"/>
      <c r="I73" s="106">
        <v>6000</v>
      </c>
      <c r="J73" s="106"/>
      <c r="K73" s="107"/>
      <c r="L73" s="107">
        <v>9000</v>
      </c>
      <c r="M73" s="108"/>
      <c r="N73" s="109"/>
      <c r="O73" s="110" t="s">
        <v>54</v>
      </c>
      <c r="P73" s="111"/>
      <c r="Q73" s="111"/>
    </row>
    <row r="74" spans="1:18" x14ac:dyDescent="0.2">
      <c r="A74" s="47" t="s">
        <v>197</v>
      </c>
      <c r="B74" s="48">
        <v>0</v>
      </c>
      <c r="C74" s="48">
        <v>0</v>
      </c>
      <c r="D74" s="48">
        <v>0</v>
      </c>
      <c r="E74" s="48">
        <v>0</v>
      </c>
      <c r="F74" s="280">
        <v>0</v>
      </c>
      <c r="G74" s="348"/>
      <c r="H74" s="281"/>
      <c r="I74" s="280">
        <v>0</v>
      </c>
      <c r="J74" s="348"/>
      <c r="K74" s="348"/>
      <c r="L74" s="280">
        <v>5000000</v>
      </c>
      <c r="M74" s="348"/>
      <c r="N74" s="281"/>
      <c r="O74" s="338">
        <f>SUM(B74:N74)</f>
        <v>5000000</v>
      </c>
      <c r="P74" s="111"/>
      <c r="Q74" s="111"/>
    </row>
    <row r="75" spans="1:18" x14ac:dyDescent="0.2">
      <c r="A75" s="49"/>
      <c r="B75" s="7"/>
      <c r="C75" s="7"/>
      <c r="D75" s="7"/>
      <c r="E75" s="7"/>
      <c r="F75" s="107"/>
      <c r="G75" s="108"/>
      <c r="H75" s="109"/>
      <c r="I75" s="107"/>
      <c r="J75" s="108"/>
      <c r="K75" s="108"/>
      <c r="L75" s="107"/>
      <c r="M75" s="108"/>
      <c r="N75" s="109"/>
      <c r="O75" s="106"/>
      <c r="P75" s="111"/>
      <c r="Q75" s="111"/>
    </row>
    <row r="76" spans="1:18" x14ac:dyDescent="0.2">
      <c r="A76" s="50" t="s">
        <v>1</v>
      </c>
      <c r="B76" s="51">
        <f>SUM(B74:B75)</f>
        <v>0</v>
      </c>
      <c r="C76" s="51">
        <f>SUM(C74:C75)</f>
        <v>0</v>
      </c>
      <c r="D76" s="51">
        <f>SUM(D74:D75)</f>
        <v>0</v>
      </c>
      <c r="E76" s="51">
        <f>SUM(E74:E75)</f>
        <v>0</v>
      </c>
      <c r="F76" s="337">
        <f>SUM(F74:F75)</f>
        <v>0</v>
      </c>
      <c r="G76" s="108"/>
      <c r="H76" s="109"/>
      <c r="I76" s="337">
        <f>SUM(I74:I75)</f>
        <v>0</v>
      </c>
      <c r="J76" s="108"/>
      <c r="K76" s="108"/>
      <c r="L76" s="337">
        <f>SUM(L74:L75)</f>
        <v>5000000</v>
      </c>
      <c r="M76" s="108"/>
      <c r="N76" s="109"/>
      <c r="O76" s="338">
        <f>SUM(O74:O75)</f>
        <v>5000000</v>
      </c>
      <c r="P76" s="111"/>
      <c r="Q76" s="111"/>
    </row>
    <row r="77" spans="1:18" x14ac:dyDescent="0.2">
      <c r="B77" s="25">
        <f>SUM(B74:B75)</f>
        <v>0</v>
      </c>
      <c r="C77" s="25">
        <f t="shared" ref="C77:E77" si="9">SUM(C74:C75)</f>
        <v>0</v>
      </c>
      <c r="D77" s="25">
        <f t="shared" si="9"/>
        <v>0</v>
      </c>
      <c r="E77" s="25">
        <f t="shared" si="9"/>
        <v>0</v>
      </c>
      <c r="F77" s="94">
        <f>SUM(F74:H75)</f>
        <v>0</v>
      </c>
      <c r="G77" s="94"/>
      <c r="H77" s="94"/>
      <c r="I77" s="94">
        <f t="shared" ref="I77" si="10">SUM(I74:K75)</f>
        <v>0</v>
      </c>
      <c r="J77" s="94"/>
      <c r="K77" s="94"/>
      <c r="L77" s="94">
        <f t="shared" ref="L77" si="11">SUM(L74:N75)</f>
        <v>5000000</v>
      </c>
      <c r="M77" s="94"/>
      <c r="N77" s="94"/>
      <c r="O77" s="94">
        <f t="shared" ref="O77" si="12">SUM(O74:Q75)</f>
        <v>5000000</v>
      </c>
      <c r="P77" s="94"/>
      <c r="Q77" s="94"/>
    </row>
  </sheetData>
  <mergeCells count="173">
    <mergeCell ref="F77:H77"/>
    <mergeCell ref="I77:K77"/>
    <mergeCell ref="L77:N77"/>
    <mergeCell ref="O77:Q77"/>
    <mergeCell ref="J42:K42"/>
    <mergeCell ref="L42:M42"/>
    <mergeCell ref="N42:O42"/>
    <mergeCell ref="P42:Q42"/>
    <mergeCell ref="J45:K45"/>
    <mergeCell ref="L45:M45"/>
    <mergeCell ref="L53:M53"/>
    <mergeCell ref="N53:O53"/>
    <mergeCell ref="A46:R46"/>
    <mergeCell ref="P53:Q53"/>
    <mergeCell ref="A47:R47"/>
    <mergeCell ref="A48:R48"/>
    <mergeCell ref="A49:E49"/>
    <mergeCell ref="F49:H49"/>
    <mergeCell ref="I49:L49"/>
    <mergeCell ref="M49:O49"/>
    <mergeCell ref="P49:R49"/>
    <mergeCell ref="P50:Q50"/>
    <mergeCell ref="B50:C50"/>
    <mergeCell ref="F50:G50"/>
    <mergeCell ref="H50:I50"/>
    <mergeCell ref="J50:K50"/>
    <mergeCell ref="L50:M50"/>
    <mergeCell ref="N50:O50"/>
    <mergeCell ref="I73:K73"/>
    <mergeCell ref="L73:N73"/>
    <mergeCell ref="O73:Q73"/>
    <mergeCell ref="F74:H74"/>
    <mergeCell ref="I74:K74"/>
    <mergeCell ref="H51:I51"/>
    <mergeCell ref="J51:K51"/>
    <mergeCell ref="L61:R61"/>
    <mergeCell ref="F73:H73"/>
    <mergeCell ref="L51:M51"/>
    <mergeCell ref="N51:O51"/>
    <mergeCell ref="P51:Q51"/>
    <mergeCell ref="H52:I52"/>
    <mergeCell ref="D56:K56"/>
    <mergeCell ref="L74:N74"/>
    <mergeCell ref="O74:Q74"/>
    <mergeCell ref="P58:R58"/>
    <mergeCell ref="L59:O59"/>
    <mergeCell ref="P59:R59"/>
    <mergeCell ref="H54:I54"/>
    <mergeCell ref="J43:K43"/>
    <mergeCell ref="L43:M43"/>
    <mergeCell ref="N43:O43"/>
    <mergeCell ref="P43:Q43"/>
    <mergeCell ref="J44:K44"/>
    <mergeCell ref="L44:M44"/>
    <mergeCell ref="N44:O44"/>
    <mergeCell ref="P44:Q44"/>
    <mergeCell ref="N45:O45"/>
    <mergeCell ref="P45:Q45"/>
    <mergeCell ref="A57:C59"/>
    <mergeCell ref="L57:O57"/>
    <mergeCell ref="P57:R57"/>
    <mergeCell ref="L58:O58"/>
    <mergeCell ref="B51:C54"/>
    <mergeCell ref="E51:E52"/>
    <mergeCell ref="F51:G54"/>
    <mergeCell ref="J52:K52"/>
    <mergeCell ref="L52:M52"/>
    <mergeCell ref="N52:O52"/>
    <mergeCell ref="P52:Q52"/>
    <mergeCell ref="E53:E54"/>
    <mergeCell ref="H53:I53"/>
    <mergeCell ref="J53:K53"/>
    <mergeCell ref="D51:D54"/>
    <mergeCell ref="J54:K54"/>
    <mergeCell ref="L54:M54"/>
    <mergeCell ref="N54:O54"/>
    <mergeCell ref="P54:Q54"/>
    <mergeCell ref="F75:H75"/>
    <mergeCell ref="I75:K75"/>
    <mergeCell ref="L75:N75"/>
    <mergeCell ref="O75:Q75"/>
    <mergeCell ref="F76:H76"/>
    <mergeCell ref="I76:K76"/>
    <mergeCell ref="L76:N76"/>
    <mergeCell ref="O76:Q76"/>
    <mergeCell ref="L62:R62"/>
    <mergeCell ref="A66:A69"/>
    <mergeCell ref="C66:R66"/>
    <mergeCell ref="C67:R67"/>
    <mergeCell ref="B68:B69"/>
    <mergeCell ref="C68:R69"/>
    <mergeCell ref="A63:C63"/>
    <mergeCell ref="E63:K63"/>
    <mergeCell ref="L63:R63"/>
    <mergeCell ref="A55:R55"/>
    <mergeCell ref="A56:C56"/>
    <mergeCell ref="L56:O56"/>
    <mergeCell ref="P56:R56"/>
    <mergeCell ref="A64:C64"/>
    <mergeCell ref="E64:K64"/>
    <mergeCell ref="L64:R64"/>
    <mergeCell ref="A60:R60"/>
    <mergeCell ref="A61:C61"/>
    <mergeCell ref="E61:K61"/>
    <mergeCell ref="D57:K57"/>
    <mergeCell ref="D58:K58"/>
    <mergeCell ref="D59:K59"/>
    <mergeCell ref="A65:R65"/>
    <mergeCell ref="A62:C62"/>
    <mergeCell ref="E62:K62"/>
    <mergeCell ref="A51:A54"/>
    <mergeCell ref="A35:R35"/>
    <mergeCell ref="A36:A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B36:R38"/>
    <mergeCell ref="A42:A45"/>
    <mergeCell ref="B42:C45"/>
    <mergeCell ref="D42:D45"/>
    <mergeCell ref="E42:E43"/>
    <mergeCell ref="F42:G45"/>
    <mergeCell ref="H42:I42"/>
    <mergeCell ref="H43:I43"/>
    <mergeCell ref="E44:E45"/>
    <mergeCell ref="H44:I44"/>
    <mergeCell ref="H45:I45"/>
    <mergeCell ref="A1:R1"/>
    <mergeCell ref="A2:R2"/>
    <mergeCell ref="A3:R3"/>
    <mergeCell ref="A4:R4"/>
    <mergeCell ref="A5:R5"/>
    <mergeCell ref="A6:R6"/>
    <mergeCell ref="A22:R22"/>
    <mergeCell ref="A23:B23"/>
    <mergeCell ref="C23:R23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24:B24"/>
    <mergeCell ref="C24:R24"/>
    <mergeCell ref="A25:B25"/>
    <mergeCell ref="C25:R25"/>
    <mergeCell ref="A30:B30"/>
    <mergeCell ref="E30:G30"/>
    <mergeCell ref="H30:R30"/>
    <mergeCell ref="A31:R31"/>
    <mergeCell ref="A32:A34"/>
    <mergeCell ref="A26:B26"/>
    <mergeCell ref="F26:G26"/>
    <mergeCell ref="H26:J26"/>
    <mergeCell ref="K26:M26"/>
    <mergeCell ref="A27:R27"/>
    <mergeCell ref="A28:B28"/>
    <mergeCell ref="B32:R34"/>
  </mergeCells>
  <pageMargins left="0.7" right="0.7" top="0.75" bottom="0.75" header="0.3" footer="0.3"/>
  <pageSetup scale="70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29E0F-FFCF-480A-BE86-77F60357C3F2}">
  <sheetPr>
    <tabColor rgb="FF92D050"/>
    <pageSetUpPr fitToPage="1"/>
  </sheetPr>
  <dimension ref="A1:R79"/>
  <sheetViews>
    <sheetView showGridLines="0" topLeftCell="A46" zoomScaleNormal="100" workbookViewId="0">
      <selection sqref="A1:R79"/>
    </sheetView>
  </sheetViews>
  <sheetFormatPr baseColWidth="10" defaultColWidth="9.140625" defaultRowHeight="12.75" x14ac:dyDescent="0.2"/>
  <cols>
    <col min="1" max="1" width="25.7109375" customWidth="1"/>
    <col min="2" max="2" width="11.42578125" customWidth="1"/>
    <col min="3" max="3" width="14.5703125" customWidth="1"/>
    <col min="4" max="4" width="12.7109375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5.7109375" customWidth="1"/>
    <col min="12" max="12" width="5.140625" customWidth="1"/>
    <col min="13" max="13" width="9.140625" customWidth="1"/>
    <col min="14" max="14" width="4.5703125" customWidth="1"/>
    <col min="15" max="15" width="7.5703125" customWidth="1"/>
    <col min="16" max="16" width="5.140625" customWidth="1"/>
    <col min="17" max="17" width="8" customWidth="1"/>
    <col min="18" max="18" width="13.7109375" customWidth="1"/>
  </cols>
  <sheetData>
    <row r="1" spans="1:18" x14ac:dyDescent="0.2">
      <c r="A1" s="219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1"/>
    </row>
    <row r="2" spans="1:18" ht="23.25" x14ac:dyDescent="0.35">
      <c r="A2" s="222" t="s">
        <v>117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4"/>
    </row>
    <row r="3" spans="1:18" ht="20.25" x14ac:dyDescent="0.2">
      <c r="A3" s="225" t="s">
        <v>200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7"/>
    </row>
    <row r="4" spans="1:18" ht="18" x14ac:dyDescent="0.25">
      <c r="A4" s="228" t="s">
        <v>201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30"/>
    </row>
    <row r="5" spans="1:18" ht="18" x14ac:dyDescent="0.25">
      <c r="A5" s="228" t="s">
        <v>118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30"/>
    </row>
    <row r="6" spans="1:18" x14ac:dyDescent="0.2">
      <c r="A6" s="231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3"/>
    </row>
    <row r="7" spans="1:18" x14ac:dyDescent="0.2">
      <c r="A7" s="237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3"/>
    </row>
    <row r="8" spans="1:18" x14ac:dyDescent="0.2">
      <c r="A8" s="237"/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3"/>
    </row>
    <row r="9" spans="1:18" x14ac:dyDescent="0.2">
      <c r="A9" s="238"/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40"/>
    </row>
    <row r="10" spans="1:18" s="6" customFormat="1" x14ac:dyDescent="0.2">
      <c r="A10" s="241" t="s">
        <v>2</v>
      </c>
      <c r="B10" s="243" t="s">
        <v>202</v>
      </c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5"/>
    </row>
    <row r="11" spans="1:18" s="6" customFormat="1" x14ac:dyDescent="0.2">
      <c r="A11" s="242"/>
      <c r="B11" s="246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8"/>
    </row>
    <row r="12" spans="1:18" s="6" customFormat="1" x14ac:dyDescent="0.2">
      <c r="A12" s="242"/>
      <c r="B12" s="249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1"/>
    </row>
    <row r="13" spans="1:18" s="6" customFormat="1" x14ac:dyDescent="0.2">
      <c r="A13" s="252" t="s">
        <v>3</v>
      </c>
      <c r="B13" s="255" t="s">
        <v>203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</row>
    <row r="14" spans="1:18" s="6" customFormat="1" x14ac:dyDescent="0.2">
      <c r="A14" s="253"/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</row>
    <row r="15" spans="1:18" s="6" customFormat="1" x14ac:dyDescent="0.2">
      <c r="A15" s="253"/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</row>
    <row r="16" spans="1:18" s="6" customFormat="1" x14ac:dyDescent="0.2">
      <c r="A16" s="254"/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</row>
    <row r="17" spans="1:18" s="6" customFormat="1" ht="12.75" customHeight="1" x14ac:dyDescent="0.2">
      <c r="A17" s="136" t="s">
        <v>4</v>
      </c>
      <c r="B17" s="256" t="s">
        <v>204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8"/>
    </row>
    <row r="18" spans="1:18" s="6" customFormat="1" ht="12.75" customHeight="1" x14ac:dyDescent="0.2">
      <c r="A18" s="137"/>
      <c r="B18" s="259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1"/>
    </row>
    <row r="19" spans="1:18" s="6" customFormat="1" ht="51" customHeight="1" x14ac:dyDescent="0.2">
      <c r="A19" s="58" t="s">
        <v>55</v>
      </c>
      <c r="B19" s="264" t="s">
        <v>205</v>
      </c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6"/>
    </row>
    <row r="20" spans="1:18" s="6" customFormat="1" x14ac:dyDescent="0.2">
      <c r="A20" s="241" t="s">
        <v>56</v>
      </c>
      <c r="B20" s="181">
        <v>0</v>
      </c>
      <c r="C20" s="182"/>
      <c r="D20" s="182"/>
      <c r="E20" s="183"/>
      <c r="F20" s="155" t="s">
        <v>7</v>
      </c>
      <c r="G20" s="156"/>
      <c r="H20" s="156"/>
      <c r="I20" s="156"/>
      <c r="J20" s="156"/>
      <c r="K20" s="157"/>
      <c r="L20" s="375">
        <v>6250000</v>
      </c>
      <c r="M20" s="376"/>
      <c r="N20" s="376"/>
      <c r="O20" s="376"/>
      <c r="P20" s="376"/>
      <c r="Q20" s="376"/>
      <c r="R20" s="377"/>
    </row>
    <row r="21" spans="1:18" s="6" customFormat="1" x14ac:dyDescent="0.2">
      <c r="A21" s="241"/>
      <c r="B21" s="184"/>
      <c r="C21" s="185"/>
      <c r="D21" s="185"/>
      <c r="E21" s="186"/>
      <c r="F21" s="161"/>
      <c r="G21" s="162"/>
      <c r="H21" s="162"/>
      <c r="I21" s="162"/>
      <c r="J21" s="162"/>
      <c r="K21" s="163"/>
      <c r="L21" s="378"/>
      <c r="M21" s="379"/>
      <c r="N21" s="379"/>
      <c r="O21" s="379"/>
      <c r="P21" s="379"/>
      <c r="Q21" s="379"/>
      <c r="R21" s="380"/>
    </row>
    <row r="22" spans="1:18" s="6" customFormat="1" x14ac:dyDescent="0.2">
      <c r="A22" s="178"/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80"/>
    </row>
    <row r="23" spans="1:18" s="6" customFormat="1" ht="32.25" customHeight="1" x14ac:dyDescent="0.2">
      <c r="A23" s="153" t="s">
        <v>8</v>
      </c>
      <c r="B23" s="154"/>
      <c r="C23" s="208" t="s">
        <v>206</v>
      </c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10"/>
    </row>
    <row r="24" spans="1:18" s="6" customFormat="1" ht="40.5" customHeight="1" x14ac:dyDescent="0.2">
      <c r="A24" s="151" t="s">
        <v>9</v>
      </c>
      <c r="B24" s="152"/>
      <c r="C24" s="112" t="s">
        <v>207</v>
      </c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4"/>
    </row>
    <row r="25" spans="1:18" s="16" customFormat="1" ht="18" customHeight="1" x14ac:dyDescent="0.2">
      <c r="A25" s="153" t="s">
        <v>10</v>
      </c>
      <c r="B25" s="154"/>
      <c r="C25" s="153" t="s">
        <v>11</v>
      </c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54"/>
    </row>
    <row r="26" spans="1:18" s="6" customFormat="1" ht="24" customHeight="1" x14ac:dyDescent="0.2">
      <c r="A26" s="171" t="s">
        <v>12</v>
      </c>
      <c r="B26" s="154"/>
      <c r="C26" s="12" t="s">
        <v>13</v>
      </c>
      <c r="D26" s="66" t="s">
        <v>208</v>
      </c>
      <c r="E26" s="12" t="s">
        <v>15</v>
      </c>
      <c r="F26" s="262" t="s">
        <v>209</v>
      </c>
      <c r="G26" s="263"/>
      <c r="H26" s="151" t="s">
        <v>16</v>
      </c>
      <c r="I26" s="207"/>
      <c r="J26" s="152"/>
      <c r="K26" s="372" t="s">
        <v>210</v>
      </c>
      <c r="L26" s="373"/>
      <c r="M26" s="374"/>
      <c r="N26" s="60"/>
      <c r="O26" s="61"/>
      <c r="P26" s="61"/>
      <c r="Q26" s="61"/>
      <c r="R26" s="62"/>
    </row>
    <row r="27" spans="1:18" s="6" customFormat="1" x14ac:dyDescent="0.2">
      <c r="A27" s="203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5"/>
    </row>
    <row r="28" spans="1:18" s="6" customFormat="1" ht="24" customHeight="1" x14ac:dyDescent="0.2">
      <c r="A28" s="153" t="s">
        <v>17</v>
      </c>
      <c r="B28" s="154"/>
      <c r="C28" s="26" t="s">
        <v>119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2"/>
    </row>
    <row r="29" spans="1:18" s="6" customFormat="1" ht="4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</row>
    <row r="30" spans="1:18" s="6" customFormat="1" ht="51.75" customHeight="1" x14ac:dyDescent="0.2">
      <c r="A30" s="171" t="s">
        <v>18</v>
      </c>
      <c r="B30" s="154"/>
      <c r="C30" s="18" t="s">
        <v>19</v>
      </c>
      <c r="D30" s="18" t="s">
        <v>20</v>
      </c>
      <c r="E30" s="206" t="s">
        <v>21</v>
      </c>
      <c r="F30" s="207"/>
      <c r="G30" s="152"/>
      <c r="H30" s="304"/>
      <c r="I30" s="305"/>
      <c r="J30" s="305"/>
      <c r="K30" s="305"/>
      <c r="L30" s="305"/>
      <c r="M30" s="305"/>
      <c r="N30" s="305"/>
      <c r="O30" s="305"/>
      <c r="P30" s="305"/>
      <c r="Q30" s="305"/>
      <c r="R30" s="306"/>
    </row>
    <row r="31" spans="1:18" s="6" customFormat="1" x14ac:dyDescent="0.2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9"/>
    </row>
    <row r="32" spans="1:18" ht="12.75" customHeight="1" x14ac:dyDescent="0.2">
      <c r="A32" s="140" t="s">
        <v>22</v>
      </c>
      <c r="B32" s="155" t="s">
        <v>211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7"/>
    </row>
    <row r="33" spans="1:18" x14ac:dyDescent="0.2">
      <c r="A33" s="141"/>
      <c r="B33" s="158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60"/>
    </row>
    <row r="34" spans="1:18" ht="12.75" customHeight="1" x14ac:dyDescent="0.2">
      <c r="A34" s="141"/>
      <c r="B34" s="161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3"/>
    </row>
    <row r="35" spans="1:18" x14ac:dyDescent="0.2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6"/>
    </row>
    <row r="36" spans="1:18" ht="12.75" customHeight="1" x14ac:dyDescent="0.2">
      <c r="A36" s="136" t="s">
        <v>23</v>
      </c>
      <c r="B36" s="196" t="s">
        <v>212</v>
      </c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8"/>
    </row>
    <row r="37" spans="1:18" x14ac:dyDescent="0.2">
      <c r="A37" s="138"/>
      <c r="B37" s="199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1"/>
    </row>
    <row r="38" spans="1:18" x14ac:dyDescent="0.2">
      <c r="A38" s="139"/>
      <c r="B38" s="323"/>
      <c r="C38" s="324"/>
      <c r="D38" s="324"/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5"/>
    </row>
    <row r="39" spans="1:18" x14ac:dyDescent="0.2">
      <c r="A39" s="120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2"/>
    </row>
    <row r="40" spans="1:18" ht="28.5" customHeight="1" x14ac:dyDescent="0.2">
      <c r="A40" s="277" t="s">
        <v>24</v>
      </c>
      <c r="B40" s="278"/>
      <c r="C40" s="278"/>
      <c r="D40" s="278"/>
      <c r="E40" s="278"/>
      <c r="F40" s="278"/>
      <c r="G40" s="279"/>
      <c r="H40" s="271"/>
      <c r="I40" s="272"/>
      <c r="J40" s="271" t="s">
        <v>25</v>
      </c>
      <c r="K40" s="272"/>
      <c r="L40" s="271" t="s">
        <v>26</v>
      </c>
      <c r="M40" s="272"/>
      <c r="N40" s="271" t="s">
        <v>27</v>
      </c>
      <c r="O40" s="272"/>
      <c r="P40" s="271" t="s">
        <v>28</v>
      </c>
      <c r="Q40" s="272"/>
      <c r="R40" s="319" t="s">
        <v>29</v>
      </c>
    </row>
    <row r="41" spans="1:18" ht="27.75" customHeight="1" x14ac:dyDescent="0.2">
      <c r="A41" s="64" t="s">
        <v>30</v>
      </c>
      <c r="B41" s="321" t="s">
        <v>31</v>
      </c>
      <c r="C41" s="322"/>
      <c r="D41" s="63" t="s">
        <v>32</v>
      </c>
      <c r="E41" s="59" t="s">
        <v>33</v>
      </c>
      <c r="F41" s="273" t="s">
        <v>34</v>
      </c>
      <c r="G41" s="274"/>
      <c r="H41" s="273"/>
      <c r="I41" s="274"/>
      <c r="J41" s="273"/>
      <c r="K41" s="274"/>
      <c r="L41" s="273"/>
      <c r="M41" s="274"/>
      <c r="N41" s="273"/>
      <c r="O41" s="274"/>
      <c r="P41" s="273"/>
      <c r="Q41" s="274"/>
      <c r="R41" s="320"/>
    </row>
    <row r="42" spans="1:18" s="6" customFormat="1" ht="12.75" customHeight="1" x14ac:dyDescent="0.2">
      <c r="A42" s="367" t="s">
        <v>213</v>
      </c>
      <c r="B42" s="130" t="s">
        <v>115</v>
      </c>
      <c r="C42" s="146"/>
      <c r="D42" s="326" t="s">
        <v>35</v>
      </c>
      <c r="E42" s="329" t="s">
        <v>57</v>
      </c>
      <c r="F42" s="130" t="s">
        <v>58</v>
      </c>
      <c r="G42" s="146"/>
      <c r="H42" s="117" t="s">
        <v>36</v>
      </c>
      <c r="I42" s="119"/>
      <c r="J42" s="365">
        <f>(J44/$R$44)/100%</f>
        <v>0.25</v>
      </c>
      <c r="K42" s="366"/>
      <c r="L42" s="365">
        <f>(L44/$R$44)/100%</f>
        <v>0.25</v>
      </c>
      <c r="M42" s="366"/>
      <c r="N42" s="365">
        <f>(N44/$R$44)/100%</f>
        <v>0.25</v>
      </c>
      <c r="O42" s="366"/>
      <c r="P42" s="365">
        <f>(P44/$R$44)/100%</f>
        <v>0.25</v>
      </c>
      <c r="Q42" s="366"/>
      <c r="R42" s="23">
        <f>SUM(J42:Q42)</f>
        <v>1</v>
      </c>
    </row>
    <row r="43" spans="1:18" s="6" customFormat="1" x14ac:dyDescent="0.2">
      <c r="A43" s="368"/>
      <c r="B43" s="147"/>
      <c r="C43" s="148"/>
      <c r="D43" s="327"/>
      <c r="E43" s="330"/>
      <c r="F43" s="147"/>
      <c r="G43" s="148"/>
      <c r="H43" s="117" t="s">
        <v>37</v>
      </c>
      <c r="I43" s="119"/>
      <c r="J43" s="365">
        <f>(J45/$R$44)/100%</f>
        <v>4.9079999999999999E-2</v>
      </c>
      <c r="K43" s="366"/>
      <c r="L43" s="365">
        <f t="shared" ref="L43" si="0">(L45/$R$44)/100%</f>
        <v>9.9159999999999998E-2</v>
      </c>
      <c r="M43" s="366"/>
      <c r="N43" s="365">
        <f t="shared" ref="N43" si="1">(N45/$R$44)/100%</f>
        <v>8.2004800000000003E-2</v>
      </c>
      <c r="O43" s="366"/>
      <c r="P43" s="365">
        <f t="shared" ref="P43" si="2">(P45/$R$44)/100%</f>
        <v>0</v>
      </c>
      <c r="Q43" s="366"/>
      <c r="R43" s="67">
        <f>SUM(J43:Q43)</f>
        <v>0.23024479999999997</v>
      </c>
    </row>
    <row r="44" spans="1:18" s="6" customFormat="1" x14ac:dyDescent="0.2">
      <c r="A44" s="368"/>
      <c r="B44" s="147"/>
      <c r="C44" s="148"/>
      <c r="D44" s="327"/>
      <c r="E44" s="329" t="s">
        <v>116</v>
      </c>
      <c r="F44" s="147"/>
      <c r="G44" s="148"/>
      <c r="H44" s="117" t="s">
        <v>38</v>
      </c>
      <c r="I44" s="119"/>
      <c r="J44" s="361">
        <f>J53</f>
        <v>1562500</v>
      </c>
      <c r="K44" s="362"/>
      <c r="L44" s="361">
        <f t="shared" ref="L44:L45" si="3">L53</f>
        <v>1562500</v>
      </c>
      <c r="M44" s="362"/>
      <c r="N44" s="361">
        <f t="shared" ref="N44:N45" si="4">N53</f>
        <v>1562500</v>
      </c>
      <c r="O44" s="362"/>
      <c r="P44" s="361">
        <f t="shared" ref="P44:P45" si="5">P53</f>
        <v>1562500</v>
      </c>
      <c r="Q44" s="362"/>
      <c r="R44" s="68">
        <f>SUM(J44:Q44)</f>
        <v>6250000</v>
      </c>
    </row>
    <row r="45" spans="1:18" s="6" customFormat="1" ht="32.25" customHeight="1" x14ac:dyDescent="0.2">
      <c r="A45" s="369"/>
      <c r="B45" s="149"/>
      <c r="C45" s="150"/>
      <c r="D45" s="328"/>
      <c r="E45" s="331"/>
      <c r="F45" s="149"/>
      <c r="G45" s="150"/>
      <c r="H45" s="117" t="s">
        <v>39</v>
      </c>
      <c r="I45" s="119"/>
      <c r="J45" s="370">
        <f>J54</f>
        <v>306750</v>
      </c>
      <c r="K45" s="371"/>
      <c r="L45" s="370">
        <f t="shared" si="3"/>
        <v>619750</v>
      </c>
      <c r="M45" s="371"/>
      <c r="N45" s="370">
        <f t="shared" si="4"/>
        <v>512530</v>
      </c>
      <c r="O45" s="371"/>
      <c r="P45" s="370">
        <f t="shared" si="5"/>
        <v>0</v>
      </c>
      <c r="Q45" s="371"/>
      <c r="R45" s="68">
        <f>SUM(J45:Q45)</f>
        <v>1439030</v>
      </c>
    </row>
    <row r="46" spans="1:18" x14ac:dyDescent="0.2">
      <c r="A46" s="214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6"/>
    </row>
    <row r="47" spans="1:18" ht="30" customHeight="1" x14ac:dyDescent="0.2">
      <c r="A47" s="289" t="s">
        <v>121</v>
      </c>
      <c r="B47" s="290"/>
      <c r="C47" s="290"/>
      <c r="D47" s="290"/>
      <c r="E47" s="290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9"/>
    </row>
    <row r="48" spans="1:18" ht="17.25" customHeight="1" x14ac:dyDescent="0.2">
      <c r="A48" s="211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3"/>
    </row>
    <row r="49" spans="1:18" ht="38.25" customHeight="1" x14ac:dyDescent="0.2">
      <c r="A49" s="351" t="s">
        <v>214</v>
      </c>
      <c r="B49" s="352"/>
      <c r="C49" s="352"/>
      <c r="D49" s="352"/>
      <c r="E49" s="353"/>
      <c r="F49" s="195" t="s">
        <v>40</v>
      </c>
      <c r="G49" s="285"/>
      <c r="H49" s="285"/>
      <c r="I49" s="195" t="s">
        <v>204</v>
      </c>
      <c r="J49" s="285"/>
      <c r="K49" s="285"/>
      <c r="L49" s="286"/>
      <c r="M49" s="117" t="s">
        <v>41</v>
      </c>
      <c r="N49" s="118"/>
      <c r="O49" s="119"/>
      <c r="P49" s="195" t="s">
        <v>208</v>
      </c>
      <c r="Q49" s="285"/>
      <c r="R49" s="286"/>
    </row>
    <row r="50" spans="1:18" ht="33.75" customHeight="1" x14ac:dyDescent="0.2">
      <c r="A50" s="65" t="s">
        <v>30</v>
      </c>
      <c r="B50" s="217" t="s">
        <v>31</v>
      </c>
      <c r="C50" s="218"/>
      <c r="D50" s="63" t="s">
        <v>32</v>
      </c>
      <c r="E50" s="40" t="s">
        <v>33</v>
      </c>
      <c r="F50" s="144" t="s">
        <v>34</v>
      </c>
      <c r="G50" s="145"/>
      <c r="H50" s="153"/>
      <c r="I50" s="154"/>
      <c r="J50" s="144" t="s">
        <v>25</v>
      </c>
      <c r="K50" s="145"/>
      <c r="L50" s="144" t="s">
        <v>26</v>
      </c>
      <c r="M50" s="145"/>
      <c r="N50" s="144" t="s">
        <v>27</v>
      </c>
      <c r="O50" s="145"/>
      <c r="P50" s="144" t="s">
        <v>28</v>
      </c>
      <c r="Q50" s="145"/>
      <c r="R50" s="9" t="s">
        <v>1</v>
      </c>
    </row>
    <row r="51" spans="1:18" ht="12.75" customHeight="1" x14ac:dyDescent="0.2">
      <c r="A51" s="367" t="s">
        <v>213</v>
      </c>
      <c r="B51" s="130" t="s">
        <v>115</v>
      </c>
      <c r="C51" s="146"/>
      <c r="D51" s="326" t="s">
        <v>35</v>
      </c>
      <c r="E51" s="329" t="s">
        <v>57</v>
      </c>
      <c r="F51" s="298" t="s">
        <v>58</v>
      </c>
      <c r="G51" s="299"/>
      <c r="H51" s="144" t="s">
        <v>36</v>
      </c>
      <c r="I51" s="145"/>
      <c r="J51" s="365">
        <f>(J53/$R$53)/100%</f>
        <v>0.25</v>
      </c>
      <c r="K51" s="366"/>
      <c r="L51" s="365">
        <f>(L53/$R$53)/100%</f>
        <v>0.25</v>
      </c>
      <c r="M51" s="366"/>
      <c r="N51" s="365">
        <f>(N53/$R$53)/100%</f>
        <v>0.25</v>
      </c>
      <c r="O51" s="366"/>
      <c r="P51" s="365">
        <f>(P53/$R$53)/100%</f>
        <v>0.25</v>
      </c>
      <c r="Q51" s="366"/>
      <c r="R51" s="44">
        <f>SUM(J51:Q51)</f>
        <v>1</v>
      </c>
    </row>
    <row r="52" spans="1:18" x14ac:dyDescent="0.2">
      <c r="A52" s="368"/>
      <c r="B52" s="147"/>
      <c r="C52" s="148"/>
      <c r="D52" s="327"/>
      <c r="E52" s="330"/>
      <c r="F52" s="300"/>
      <c r="G52" s="301"/>
      <c r="H52" s="144" t="s">
        <v>37</v>
      </c>
      <c r="I52" s="145"/>
      <c r="J52" s="365">
        <f>(J54/$R$53)/100%</f>
        <v>4.9079999999999999E-2</v>
      </c>
      <c r="K52" s="366"/>
      <c r="L52" s="365">
        <f t="shared" ref="L52" si="6">(L54/$R$53)/100%</f>
        <v>9.9159999999999998E-2</v>
      </c>
      <c r="M52" s="366"/>
      <c r="N52" s="365">
        <f t="shared" ref="N52" si="7">(N54/$R$53)/100%</f>
        <v>8.2004800000000003E-2</v>
      </c>
      <c r="O52" s="366"/>
      <c r="P52" s="365">
        <f t="shared" ref="P52" si="8">(P54/$R$53)/100%</f>
        <v>0</v>
      </c>
      <c r="Q52" s="366"/>
      <c r="R52" s="44">
        <f>SUM(J52:Q52)</f>
        <v>0.23024479999999997</v>
      </c>
    </row>
    <row r="53" spans="1:18" ht="12.75" customHeight="1" x14ac:dyDescent="0.2">
      <c r="A53" s="368"/>
      <c r="B53" s="147"/>
      <c r="C53" s="148"/>
      <c r="D53" s="327"/>
      <c r="E53" s="329" t="s">
        <v>116</v>
      </c>
      <c r="F53" s="300"/>
      <c r="G53" s="301"/>
      <c r="H53" s="144" t="s">
        <v>38</v>
      </c>
      <c r="I53" s="145"/>
      <c r="J53" s="361">
        <v>1562500</v>
      </c>
      <c r="K53" s="362"/>
      <c r="L53" s="361">
        <v>1562500</v>
      </c>
      <c r="M53" s="362"/>
      <c r="N53" s="361">
        <v>1562500</v>
      </c>
      <c r="O53" s="362"/>
      <c r="P53" s="361">
        <v>1562500</v>
      </c>
      <c r="Q53" s="362"/>
      <c r="R53" s="69">
        <f>SUM(J53:Q53)</f>
        <v>6250000</v>
      </c>
    </row>
    <row r="54" spans="1:18" ht="27" customHeight="1" x14ac:dyDescent="0.2">
      <c r="A54" s="369"/>
      <c r="B54" s="149"/>
      <c r="C54" s="150"/>
      <c r="D54" s="328"/>
      <c r="E54" s="331"/>
      <c r="F54" s="302"/>
      <c r="G54" s="303"/>
      <c r="H54" s="144" t="s">
        <v>39</v>
      </c>
      <c r="I54" s="145"/>
      <c r="J54" s="363">
        <v>306750</v>
      </c>
      <c r="K54" s="364"/>
      <c r="L54" s="363">
        <v>619750</v>
      </c>
      <c r="M54" s="364"/>
      <c r="N54" s="363">
        <v>512530</v>
      </c>
      <c r="O54" s="364"/>
      <c r="P54" s="363"/>
      <c r="Q54" s="364"/>
      <c r="R54" s="69">
        <f>SUM(J54:Q54)</f>
        <v>1439030</v>
      </c>
    </row>
    <row r="55" spans="1:18" ht="12.75" customHeight="1" x14ac:dyDescent="0.2">
      <c r="A55" s="332"/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4"/>
    </row>
    <row r="56" spans="1:18" x14ac:dyDescent="0.2">
      <c r="A56" s="99" t="s">
        <v>123</v>
      </c>
      <c r="B56" s="100"/>
      <c r="C56" s="100"/>
      <c r="D56" s="195" t="s">
        <v>122</v>
      </c>
      <c r="E56" s="285"/>
      <c r="F56" s="285"/>
      <c r="G56" s="285"/>
      <c r="H56" s="285"/>
      <c r="I56" s="285"/>
      <c r="J56" s="285"/>
      <c r="K56" s="286"/>
      <c r="L56" s="101" t="s">
        <v>42</v>
      </c>
      <c r="M56" s="102"/>
      <c r="N56" s="102"/>
      <c r="O56" s="102"/>
      <c r="P56" s="101" t="s">
        <v>43</v>
      </c>
      <c r="Q56" s="102"/>
      <c r="R56" s="102"/>
    </row>
    <row r="57" spans="1:18" x14ac:dyDescent="0.2">
      <c r="A57" s="336" t="s">
        <v>215</v>
      </c>
      <c r="B57" s="336"/>
      <c r="C57" s="336"/>
      <c r="D57" s="336" t="s">
        <v>216</v>
      </c>
      <c r="E57" s="336"/>
      <c r="F57" s="336"/>
      <c r="G57" s="336"/>
      <c r="H57" s="336"/>
      <c r="I57" s="336"/>
      <c r="J57" s="336"/>
      <c r="K57" s="336"/>
      <c r="L57" s="339">
        <v>43101</v>
      </c>
      <c r="M57" s="100"/>
      <c r="N57" s="100"/>
      <c r="O57" s="100"/>
      <c r="P57" s="339">
        <v>43465</v>
      </c>
      <c r="Q57" s="100"/>
      <c r="R57" s="100"/>
    </row>
    <row r="58" spans="1:18" x14ac:dyDescent="0.2">
      <c r="A58" s="336"/>
      <c r="B58" s="336"/>
      <c r="C58" s="336"/>
      <c r="D58" s="336" t="s">
        <v>217</v>
      </c>
      <c r="E58" s="336"/>
      <c r="F58" s="336"/>
      <c r="G58" s="336"/>
      <c r="H58" s="336"/>
      <c r="I58" s="336"/>
      <c r="J58" s="336"/>
      <c r="K58" s="336"/>
      <c r="L58" s="339">
        <v>43101</v>
      </c>
      <c r="M58" s="100"/>
      <c r="N58" s="100"/>
      <c r="O58" s="100"/>
      <c r="P58" s="339">
        <v>43465</v>
      </c>
      <c r="Q58" s="100"/>
      <c r="R58" s="100"/>
    </row>
    <row r="59" spans="1:18" x14ac:dyDescent="0.2">
      <c r="A59" s="336"/>
      <c r="B59" s="336"/>
      <c r="C59" s="336"/>
      <c r="D59" s="112" t="s">
        <v>218</v>
      </c>
      <c r="E59" s="115"/>
      <c r="F59" s="115"/>
      <c r="G59" s="115"/>
      <c r="H59" s="115"/>
      <c r="I59" s="115"/>
      <c r="J59" s="115"/>
      <c r="K59" s="116"/>
      <c r="L59" s="339">
        <v>43101</v>
      </c>
      <c r="M59" s="100"/>
      <c r="N59" s="100"/>
      <c r="O59" s="100"/>
      <c r="P59" s="339">
        <v>43465</v>
      </c>
      <c r="Q59" s="100"/>
      <c r="R59" s="100"/>
    </row>
    <row r="60" spans="1:18" x14ac:dyDescent="0.2">
      <c r="A60" s="336"/>
      <c r="B60" s="336"/>
      <c r="C60" s="336"/>
      <c r="D60" s="112" t="s">
        <v>219</v>
      </c>
      <c r="E60" s="357"/>
      <c r="F60" s="357"/>
      <c r="G60" s="357"/>
      <c r="H60" s="357"/>
      <c r="I60" s="357"/>
      <c r="J60" s="357"/>
      <c r="K60" s="358"/>
      <c r="L60" s="339">
        <v>43101</v>
      </c>
      <c r="M60" s="100"/>
      <c r="N60" s="100"/>
      <c r="O60" s="100"/>
      <c r="P60" s="339">
        <v>43465</v>
      </c>
      <c r="Q60" s="100"/>
      <c r="R60" s="100"/>
    </row>
    <row r="61" spans="1:18" ht="12.75" customHeight="1" x14ac:dyDescent="0.2">
      <c r="A61" s="336"/>
      <c r="B61" s="336"/>
      <c r="C61" s="336"/>
      <c r="D61" s="112" t="s">
        <v>220</v>
      </c>
      <c r="E61" s="115"/>
      <c r="F61" s="115"/>
      <c r="G61" s="115"/>
      <c r="H61" s="115"/>
      <c r="I61" s="115"/>
      <c r="J61" s="115"/>
      <c r="K61" s="116"/>
      <c r="L61" s="202">
        <v>43101</v>
      </c>
      <c r="M61" s="359"/>
      <c r="N61" s="359"/>
      <c r="O61" s="360"/>
      <c r="P61" s="202">
        <v>43465</v>
      </c>
      <c r="Q61" s="359"/>
      <c r="R61" s="360"/>
    </row>
    <row r="62" spans="1:18" x14ac:dyDescent="0.2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</row>
    <row r="63" spans="1:18" x14ac:dyDescent="0.2">
      <c r="A63" s="99" t="s">
        <v>44</v>
      </c>
      <c r="B63" s="99"/>
      <c r="C63" s="99"/>
      <c r="D63" s="8" t="s">
        <v>45</v>
      </c>
      <c r="E63" s="99" t="s">
        <v>46</v>
      </c>
      <c r="F63" s="99"/>
      <c r="G63" s="99"/>
      <c r="H63" s="99"/>
      <c r="I63" s="99"/>
      <c r="J63" s="99"/>
      <c r="K63" s="99"/>
      <c r="L63" s="195" t="s">
        <v>45</v>
      </c>
      <c r="M63" s="118"/>
      <c r="N63" s="118"/>
      <c r="O63" s="118"/>
      <c r="P63" s="118"/>
      <c r="Q63" s="118"/>
      <c r="R63" s="119"/>
    </row>
    <row r="64" spans="1:18" x14ac:dyDescent="0.2">
      <c r="A64" s="112" t="s">
        <v>124</v>
      </c>
      <c r="B64" s="113"/>
      <c r="C64" s="114"/>
      <c r="D64" s="7"/>
      <c r="E64" s="112" t="s">
        <v>221</v>
      </c>
      <c r="F64" s="113"/>
      <c r="G64" s="113"/>
      <c r="H64" s="113"/>
      <c r="I64" s="113"/>
      <c r="J64" s="113"/>
      <c r="K64" s="114"/>
      <c r="L64" s="117"/>
      <c r="M64" s="118"/>
      <c r="N64" s="118"/>
      <c r="O64" s="118"/>
      <c r="P64" s="118"/>
      <c r="Q64" s="118"/>
      <c r="R64" s="119"/>
    </row>
    <row r="65" spans="1:18" ht="24.75" customHeight="1" x14ac:dyDescent="0.2">
      <c r="A65" s="112" t="s">
        <v>171</v>
      </c>
      <c r="B65" s="113"/>
      <c r="C65" s="114"/>
      <c r="D65" s="7"/>
      <c r="E65" s="112" t="s">
        <v>222</v>
      </c>
      <c r="F65" s="113"/>
      <c r="G65" s="113"/>
      <c r="H65" s="113"/>
      <c r="I65" s="113"/>
      <c r="J65" s="113"/>
      <c r="K65" s="114"/>
      <c r="L65" s="117"/>
      <c r="M65" s="118"/>
      <c r="N65" s="118"/>
      <c r="O65" s="118"/>
      <c r="P65" s="118"/>
      <c r="Q65" s="118"/>
      <c r="R65" s="119"/>
    </row>
    <row r="66" spans="1:18" x14ac:dyDescent="0.2">
      <c r="A66" s="335"/>
      <c r="B66" s="113"/>
      <c r="C66" s="114"/>
      <c r="D66" s="7"/>
      <c r="E66" s="335"/>
      <c r="F66" s="113"/>
      <c r="G66" s="113"/>
      <c r="H66" s="113"/>
      <c r="I66" s="113"/>
      <c r="J66" s="113"/>
      <c r="K66" s="114"/>
      <c r="L66" s="117"/>
      <c r="M66" s="118"/>
      <c r="N66" s="118"/>
      <c r="O66" s="118"/>
      <c r="P66" s="118"/>
      <c r="Q66" s="118"/>
      <c r="R66" s="119"/>
    </row>
    <row r="67" spans="1:18" x14ac:dyDescent="0.2">
      <c r="A67" s="120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</row>
    <row r="68" spans="1:18" x14ac:dyDescent="0.2">
      <c r="A68" s="123" t="s">
        <v>48</v>
      </c>
      <c r="B68" s="11" t="s">
        <v>49</v>
      </c>
      <c r="C68" s="126" t="s">
        <v>223</v>
      </c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</row>
    <row r="69" spans="1:18" x14ac:dyDescent="0.2">
      <c r="A69" s="124"/>
      <c r="B69" s="11" t="s">
        <v>50</v>
      </c>
      <c r="C69" s="127" t="s">
        <v>224</v>
      </c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</row>
    <row r="70" spans="1:18" x14ac:dyDescent="0.2">
      <c r="A70" s="124"/>
      <c r="B70" s="128" t="s">
        <v>51</v>
      </c>
      <c r="C70" s="127" t="s">
        <v>225</v>
      </c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</row>
    <row r="71" spans="1:18" x14ac:dyDescent="0.2">
      <c r="A71" s="125"/>
      <c r="B71" s="129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</row>
    <row r="73" spans="1:18" x14ac:dyDescent="0.2">
      <c r="A73" s="10" t="s">
        <v>52</v>
      </c>
    </row>
    <row r="75" spans="1:18" x14ac:dyDescent="0.2">
      <c r="A75" s="57" t="s">
        <v>53</v>
      </c>
      <c r="B75" s="57">
        <v>1000</v>
      </c>
      <c r="C75" s="57">
        <v>2000</v>
      </c>
      <c r="D75" s="57">
        <v>3000</v>
      </c>
      <c r="E75" s="57">
        <v>4000</v>
      </c>
      <c r="F75" s="106">
        <v>5000</v>
      </c>
      <c r="G75" s="106"/>
      <c r="H75" s="106"/>
      <c r="I75" s="106">
        <v>6000</v>
      </c>
      <c r="J75" s="106"/>
      <c r="K75" s="107"/>
      <c r="L75" s="107">
        <v>7000</v>
      </c>
      <c r="M75" s="108"/>
      <c r="N75" s="109"/>
      <c r="O75" s="110" t="s">
        <v>54</v>
      </c>
      <c r="P75" s="111"/>
      <c r="Q75" s="111"/>
    </row>
    <row r="76" spans="1:18" x14ac:dyDescent="0.2">
      <c r="A76" s="47" t="s">
        <v>226</v>
      </c>
      <c r="B76" s="70">
        <v>0</v>
      </c>
      <c r="C76" s="70">
        <v>0</v>
      </c>
      <c r="D76" s="70">
        <v>0</v>
      </c>
      <c r="E76" s="70">
        <v>3150000</v>
      </c>
      <c r="F76" s="354">
        <v>0</v>
      </c>
      <c r="G76" s="355"/>
      <c r="H76" s="356"/>
      <c r="I76" s="354">
        <v>0</v>
      </c>
      <c r="J76" s="355"/>
      <c r="K76" s="355"/>
      <c r="L76" s="354">
        <v>0</v>
      </c>
      <c r="M76" s="355"/>
      <c r="N76" s="356"/>
      <c r="O76" s="338">
        <f>SUM(B76:N76)</f>
        <v>3150000</v>
      </c>
      <c r="P76" s="111"/>
      <c r="Q76" s="111"/>
    </row>
    <row r="77" spans="1:18" x14ac:dyDescent="0.2">
      <c r="A77" s="49" t="s">
        <v>227</v>
      </c>
      <c r="B77" s="70"/>
      <c r="C77" s="70"/>
      <c r="D77" s="70"/>
      <c r="E77" s="70">
        <v>3100000</v>
      </c>
      <c r="F77" s="354"/>
      <c r="G77" s="355"/>
      <c r="H77" s="356"/>
      <c r="I77" s="354"/>
      <c r="J77" s="355"/>
      <c r="K77" s="355"/>
      <c r="L77" s="354"/>
      <c r="M77" s="355"/>
      <c r="N77" s="356"/>
      <c r="O77" s="338">
        <f>SUM(B77:N77)</f>
        <v>3100000</v>
      </c>
      <c r="P77" s="111"/>
      <c r="Q77" s="111"/>
    </row>
    <row r="78" spans="1:18" x14ac:dyDescent="0.2">
      <c r="A78" s="49"/>
      <c r="B78" s="7"/>
      <c r="C78" s="7"/>
      <c r="D78" s="7"/>
      <c r="E78" s="7"/>
      <c r="F78" s="107"/>
      <c r="G78" s="108"/>
      <c r="H78" s="109"/>
      <c r="I78" s="107"/>
      <c r="J78" s="108"/>
      <c r="K78" s="108"/>
      <c r="L78" s="107"/>
      <c r="M78" s="108"/>
      <c r="N78" s="109"/>
      <c r="O78" s="106"/>
      <c r="P78" s="111"/>
      <c r="Q78" s="111"/>
    </row>
    <row r="79" spans="1:18" x14ac:dyDescent="0.2">
      <c r="B79" s="25">
        <f>SUM(B76:B78)</f>
        <v>0</v>
      </c>
      <c r="C79" s="25">
        <f>SUM(C76:C78)</f>
        <v>0</v>
      </c>
      <c r="D79" s="25">
        <f>SUM(D76:D78)</f>
        <v>0</v>
      </c>
      <c r="E79" s="25">
        <f>SUM(E76:E78)</f>
        <v>6250000</v>
      </c>
      <c r="F79" s="94">
        <f>SUM(F76:H78)</f>
        <v>0</v>
      </c>
      <c r="G79" s="95"/>
      <c r="H79" s="95"/>
      <c r="I79" s="94">
        <f>SUM(I76:K78)</f>
        <v>0</v>
      </c>
      <c r="J79" s="95"/>
      <c r="K79" s="95"/>
      <c r="L79" s="94">
        <f>SUM(L76:N78)</f>
        <v>0</v>
      </c>
      <c r="M79" s="95"/>
      <c r="N79" s="95"/>
      <c r="O79" s="94">
        <f>SUM(O76:Q78)</f>
        <v>6250000</v>
      </c>
      <c r="P79" s="95"/>
      <c r="Q79" s="95"/>
    </row>
  </sheetData>
  <mergeCells count="179"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30:B30"/>
    <mergeCell ref="E30:G30"/>
    <mergeCell ref="H30:R30"/>
    <mergeCell ref="A31:R31"/>
    <mergeCell ref="A32:A34"/>
    <mergeCell ref="B32:R34"/>
    <mergeCell ref="A26:B26"/>
    <mergeCell ref="F26:G26"/>
    <mergeCell ref="H26:J26"/>
    <mergeCell ref="K26:M26"/>
    <mergeCell ref="A27:R27"/>
    <mergeCell ref="A28:B28"/>
    <mergeCell ref="A35:R35"/>
    <mergeCell ref="A36:A38"/>
    <mergeCell ref="B36:R38"/>
    <mergeCell ref="A39:R39"/>
    <mergeCell ref="A40:G40"/>
    <mergeCell ref="H40:I41"/>
    <mergeCell ref="J40:K41"/>
    <mergeCell ref="L40:M41"/>
    <mergeCell ref="N40:O41"/>
    <mergeCell ref="P40:Q41"/>
    <mergeCell ref="B41:C41"/>
    <mergeCell ref="F41:G41"/>
    <mergeCell ref="P42:Q42"/>
    <mergeCell ref="H43:I43"/>
    <mergeCell ref="J43:K43"/>
    <mergeCell ref="L43:M43"/>
    <mergeCell ref="N43:O43"/>
    <mergeCell ref="P43:Q43"/>
    <mergeCell ref="R40:R41"/>
    <mergeCell ref="P45:Q45"/>
    <mergeCell ref="A46:R46"/>
    <mergeCell ref="A42:A45"/>
    <mergeCell ref="B42:C45"/>
    <mergeCell ref="D42:D45"/>
    <mergeCell ref="E42:E43"/>
    <mergeCell ref="F42:G45"/>
    <mergeCell ref="H42:I42"/>
    <mergeCell ref="J42:K42"/>
    <mergeCell ref="L42:M42"/>
    <mergeCell ref="N42:O42"/>
    <mergeCell ref="A47:R47"/>
    <mergeCell ref="A48:R48"/>
    <mergeCell ref="A49:E49"/>
    <mergeCell ref="F49:H49"/>
    <mergeCell ref="I49:L49"/>
    <mergeCell ref="M49:O49"/>
    <mergeCell ref="P49:R49"/>
    <mergeCell ref="E44:E45"/>
    <mergeCell ref="H44:I44"/>
    <mergeCell ref="J44:K44"/>
    <mergeCell ref="L44:M44"/>
    <mergeCell ref="N44:O44"/>
    <mergeCell ref="P44:Q44"/>
    <mergeCell ref="H45:I45"/>
    <mergeCell ref="J45:K45"/>
    <mergeCell ref="L45:M45"/>
    <mergeCell ref="N45:O45"/>
    <mergeCell ref="P51:Q51"/>
    <mergeCell ref="H52:I52"/>
    <mergeCell ref="J52:K52"/>
    <mergeCell ref="L52:M52"/>
    <mergeCell ref="N52:O52"/>
    <mergeCell ref="P52:Q52"/>
    <mergeCell ref="P50:Q50"/>
    <mergeCell ref="A51:A54"/>
    <mergeCell ref="B51:C54"/>
    <mergeCell ref="D51:D54"/>
    <mergeCell ref="E51:E52"/>
    <mergeCell ref="F51:G54"/>
    <mergeCell ref="H51:I51"/>
    <mergeCell ref="J51:K51"/>
    <mergeCell ref="L51:M51"/>
    <mergeCell ref="N51:O51"/>
    <mergeCell ref="B50:C50"/>
    <mergeCell ref="F50:G50"/>
    <mergeCell ref="H50:I50"/>
    <mergeCell ref="J50:K50"/>
    <mergeCell ref="L50:M50"/>
    <mergeCell ref="N50:O50"/>
    <mergeCell ref="P54:Q54"/>
    <mergeCell ref="A55:R55"/>
    <mergeCell ref="A56:C56"/>
    <mergeCell ref="D56:K56"/>
    <mergeCell ref="L56:O56"/>
    <mergeCell ref="P56:R56"/>
    <mergeCell ref="E53:E54"/>
    <mergeCell ref="H53:I53"/>
    <mergeCell ref="J53:K53"/>
    <mergeCell ref="L53:M53"/>
    <mergeCell ref="N53:O53"/>
    <mergeCell ref="P53:Q53"/>
    <mergeCell ref="H54:I54"/>
    <mergeCell ref="J54:K54"/>
    <mergeCell ref="L54:M54"/>
    <mergeCell ref="N54:O54"/>
    <mergeCell ref="D60:K60"/>
    <mergeCell ref="L60:O60"/>
    <mergeCell ref="P60:R60"/>
    <mergeCell ref="D61:K61"/>
    <mergeCell ref="L61:O61"/>
    <mergeCell ref="P61:R61"/>
    <mergeCell ref="A57:C61"/>
    <mergeCell ref="D57:K57"/>
    <mergeCell ref="L57:O57"/>
    <mergeCell ref="P57:R57"/>
    <mergeCell ref="D58:K58"/>
    <mergeCell ref="L58:O58"/>
    <mergeCell ref="P58:R58"/>
    <mergeCell ref="D59:K59"/>
    <mergeCell ref="L59:O59"/>
    <mergeCell ref="P59:R59"/>
    <mergeCell ref="A65:C65"/>
    <mergeCell ref="E65:K65"/>
    <mergeCell ref="L65:R65"/>
    <mergeCell ref="A66:C66"/>
    <mergeCell ref="E66:K66"/>
    <mergeCell ref="L66:R66"/>
    <mergeCell ref="A62:R62"/>
    <mergeCell ref="A63:C63"/>
    <mergeCell ref="E63:K63"/>
    <mergeCell ref="L63:R63"/>
    <mergeCell ref="A64:C64"/>
    <mergeCell ref="E64:K64"/>
    <mergeCell ref="L64:R64"/>
    <mergeCell ref="F75:H75"/>
    <mergeCell ref="I75:K75"/>
    <mergeCell ref="L75:N75"/>
    <mergeCell ref="O75:Q75"/>
    <mergeCell ref="F76:H76"/>
    <mergeCell ref="I76:K76"/>
    <mergeCell ref="L76:N76"/>
    <mergeCell ref="O76:Q76"/>
    <mergeCell ref="A67:R67"/>
    <mergeCell ref="A68:A71"/>
    <mergeCell ref="C68:R68"/>
    <mergeCell ref="C69:R69"/>
    <mergeCell ref="B70:B71"/>
    <mergeCell ref="C70:R71"/>
    <mergeCell ref="F79:H79"/>
    <mergeCell ref="I79:K79"/>
    <mergeCell ref="L79:N79"/>
    <mergeCell ref="O79:Q79"/>
    <mergeCell ref="F77:H77"/>
    <mergeCell ref="I77:K77"/>
    <mergeCell ref="L77:N77"/>
    <mergeCell ref="O77:Q77"/>
    <mergeCell ref="F78:H78"/>
    <mergeCell ref="I78:K78"/>
    <mergeCell ref="L78:N78"/>
    <mergeCell ref="O78:Q78"/>
  </mergeCells>
  <pageMargins left="0.7" right="0.7" top="0.75" bottom="0.75" header="0.3" footer="0.3"/>
  <pageSetup scale="70" fitToHeight="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947AC-11EA-461E-924B-D4DA25445DDB}">
  <sheetPr>
    <tabColor rgb="FF92D050"/>
    <pageSetUpPr fitToPage="1"/>
  </sheetPr>
  <dimension ref="A1:R104"/>
  <sheetViews>
    <sheetView showGridLines="0" topLeftCell="A68" zoomScaleNormal="100" workbookViewId="0">
      <selection sqref="A1:R104"/>
    </sheetView>
  </sheetViews>
  <sheetFormatPr baseColWidth="10" defaultColWidth="9.140625" defaultRowHeight="12.75" x14ac:dyDescent="0.2"/>
  <cols>
    <col min="1" max="1" width="25.7109375" customWidth="1"/>
    <col min="2" max="2" width="14.85546875" customWidth="1"/>
    <col min="3" max="3" width="14.5703125" customWidth="1"/>
    <col min="4" max="4" width="15.140625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6" customWidth="1"/>
    <col min="12" max="12" width="5.140625" customWidth="1"/>
    <col min="13" max="13" width="9.7109375" customWidth="1"/>
    <col min="14" max="14" width="4.5703125" customWidth="1"/>
    <col min="15" max="15" width="11.140625" customWidth="1"/>
    <col min="16" max="16" width="5.140625" customWidth="1"/>
    <col min="17" max="17" width="8" customWidth="1"/>
    <col min="18" max="18" width="15.5703125" customWidth="1"/>
  </cols>
  <sheetData>
    <row r="1" spans="1:18" x14ac:dyDescent="0.2">
      <c r="A1" s="219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1"/>
    </row>
    <row r="2" spans="1:18" ht="23.25" x14ac:dyDescent="0.35">
      <c r="A2" s="222" t="s">
        <v>117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4"/>
    </row>
    <row r="3" spans="1:18" ht="20.25" x14ac:dyDescent="0.2">
      <c r="A3" s="225" t="s">
        <v>228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7"/>
    </row>
    <row r="4" spans="1:18" ht="18" x14ac:dyDescent="0.25">
      <c r="A4" s="228" t="s">
        <v>229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30"/>
    </row>
    <row r="5" spans="1:18" ht="18" x14ac:dyDescent="0.25">
      <c r="A5" s="228" t="s">
        <v>118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30"/>
    </row>
    <row r="6" spans="1:18" x14ac:dyDescent="0.2">
      <c r="A6" s="231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3"/>
    </row>
    <row r="7" spans="1:18" x14ac:dyDescent="0.2">
      <c r="A7" s="237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3"/>
    </row>
    <row r="8" spans="1:18" x14ac:dyDescent="0.2">
      <c r="A8" s="237"/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3"/>
    </row>
    <row r="9" spans="1:18" x14ac:dyDescent="0.2">
      <c r="A9" s="238"/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40"/>
    </row>
    <row r="10" spans="1:18" s="6" customFormat="1" x14ac:dyDescent="0.2">
      <c r="A10" s="241" t="s">
        <v>2</v>
      </c>
      <c r="B10" s="243" t="s">
        <v>230</v>
      </c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5"/>
    </row>
    <row r="11" spans="1:18" s="6" customFormat="1" x14ac:dyDescent="0.2">
      <c r="A11" s="242"/>
      <c r="B11" s="246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8"/>
    </row>
    <row r="12" spans="1:18" s="6" customFormat="1" x14ac:dyDescent="0.2">
      <c r="A12" s="242"/>
      <c r="B12" s="249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1"/>
    </row>
    <row r="13" spans="1:18" s="6" customFormat="1" x14ac:dyDescent="0.2">
      <c r="A13" s="252" t="s">
        <v>3</v>
      </c>
      <c r="B13" s="255" t="s">
        <v>231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</row>
    <row r="14" spans="1:18" s="6" customFormat="1" x14ac:dyDescent="0.2">
      <c r="A14" s="253"/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</row>
    <row r="15" spans="1:18" s="6" customFormat="1" x14ac:dyDescent="0.2">
      <c r="A15" s="253"/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</row>
    <row r="16" spans="1:18" s="6" customFormat="1" x14ac:dyDescent="0.2">
      <c r="A16" s="254"/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</row>
    <row r="17" spans="1:18" s="6" customFormat="1" ht="12.75" customHeight="1" x14ac:dyDescent="0.2">
      <c r="A17" s="136" t="s">
        <v>4</v>
      </c>
      <c r="B17" s="256" t="s">
        <v>232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8"/>
    </row>
    <row r="18" spans="1:18" s="6" customFormat="1" ht="12.75" customHeight="1" x14ac:dyDescent="0.2">
      <c r="A18" s="137"/>
      <c r="B18" s="259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1"/>
    </row>
    <row r="19" spans="1:18" s="6" customFormat="1" ht="51" customHeight="1" x14ac:dyDescent="0.2">
      <c r="A19" s="58" t="s">
        <v>55</v>
      </c>
      <c r="B19" s="264" t="s">
        <v>233</v>
      </c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6"/>
    </row>
    <row r="20" spans="1:18" s="6" customFormat="1" x14ac:dyDescent="0.2">
      <c r="A20" s="241" t="s">
        <v>56</v>
      </c>
      <c r="B20" s="181">
        <v>0</v>
      </c>
      <c r="C20" s="182"/>
      <c r="D20" s="182"/>
      <c r="E20" s="183"/>
      <c r="F20" s="155" t="s">
        <v>7</v>
      </c>
      <c r="G20" s="156"/>
      <c r="H20" s="156"/>
      <c r="I20" s="156"/>
      <c r="J20" s="156"/>
      <c r="K20" s="157"/>
      <c r="L20" s="375">
        <v>64737500</v>
      </c>
      <c r="M20" s="376"/>
      <c r="N20" s="376"/>
      <c r="O20" s="376"/>
      <c r="P20" s="376"/>
      <c r="Q20" s="376"/>
      <c r="R20" s="377"/>
    </row>
    <row r="21" spans="1:18" s="6" customFormat="1" x14ac:dyDescent="0.2">
      <c r="A21" s="241"/>
      <c r="B21" s="184"/>
      <c r="C21" s="185"/>
      <c r="D21" s="185"/>
      <c r="E21" s="186"/>
      <c r="F21" s="161"/>
      <c r="G21" s="162"/>
      <c r="H21" s="162"/>
      <c r="I21" s="162"/>
      <c r="J21" s="162"/>
      <c r="K21" s="163"/>
      <c r="L21" s="378"/>
      <c r="M21" s="379"/>
      <c r="N21" s="379"/>
      <c r="O21" s="379"/>
      <c r="P21" s="379"/>
      <c r="Q21" s="379"/>
      <c r="R21" s="380"/>
    </row>
    <row r="22" spans="1:18" s="6" customFormat="1" x14ac:dyDescent="0.2">
      <c r="A22" s="178"/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80"/>
    </row>
    <row r="23" spans="1:18" s="6" customFormat="1" ht="32.25" customHeight="1" x14ac:dyDescent="0.2">
      <c r="A23" s="153" t="s">
        <v>8</v>
      </c>
      <c r="B23" s="154"/>
      <c r="C23" s="208" t="s">
        <v>234</v>
      </c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10"/>
    </row>
    <row r="24" spans="1:18" s="6" customFormat="1" ht="40.5" customHeight="1" x14ac:dyDescent="0.2">
      <c r="A24" s="151" t="s">
        <v>9</v>
      </c>
      <c r="B24" s="152"/>
      <c r="C24" s="112" t="s">
        <v>235</v>
      </c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4"/>
    </row>
    <row r="25" spans="1:18" s="16" customFormat="1" ht="18" customHeight="1" x14ac:dyDescent="0.2">
      <c r="A25" s="153" t="s">
        <v>10</v>
      </c>
      <c r="B25" s="154"/>
      <c r="C25" s="153" t="s">
        <v>11</v>
      </c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54"/>
    </row>
    <row r="26" spans="1:18" s="6" customFormat="1" ht="24" customHeight="1" x14ac:dyDescent="0.2">
      <c r="A26" s="171" t="s">
        <v>12</v>
      </c>
      <c r="B26" s="154"/>
      <c r="C26" s="12" t="s">
        <v>13</v>
      </c>
      <c r="D26" s="66" t="s">
        <v>208</v>
      </c>
      <c r="E26" s="12" t="s">
        <v>15</v>
      </c>
      <c r="F26" s="262" t="s">
        <v>209</v>
      </c>
      <c r="G26" s="263"/>
      <c r="H26" s="151" t="s">
        <v>16</v>
      </c>
      <c r="I26" s="207"/>
      <c r="J26" s="152"/>
      <c r="K26" s="372" t="s">
        <v>210</v>
      </c>
      <c r="L26" s="373"/>
      <c r="M26" s="374"/>
      <c r="N26" s="60"/>
      <c r="O26" s="61"/>
      <c r="P26" s="61"/>
      <c r="Q26" s="61"/>
      <c r="R26" s="62"/>
    </row>
    <row r="27" spans="1:18" s="6" customFormat="1" x14ac:dyDescent="0.2">
      <c r="A27" s="203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5"/>
    </row>
    <row r="28" spans="1:18" s="6" customFormat="1" ht="24" customHeight="1" x14ac:dyDescent="0.2">
      <c r="A28" s="153" t="s">
        <v>17</v>
      </c>
      <c r="B28" s="154"/>
      <c r="C28" s="26" t="s">
        <v>119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2"/>
    </row>
    <row r="29" spans="1:18" s="6" customFormat="1" ht="4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</row>
    <row r="30" spans="1:18" s="6" customFormat="1" ht="51.75" customHeight="1" x14ac:dyDescent="0.2">
      <c r="A30" s="171" t="s">
        <v>18</v>
      </c>
      <c r="B30" s="154"/>
      <c r="C30" s="18" t="s">
        <v>19</v>
      </c>
      <c r="D30" s="18" t="s">
        <v>20</v>
      </c>
      <c r="E30" s="206" t="s">
        <v>21</v>
      </c>
      <c r="F30" s="207"/>
      <c r="G30" s="152"/>
      <c r="H30" s="304"/>
      <c r="I30" s="305"/>
      <c r="J30" s="305"/>
      <c r="K30" s="305"/>
      <c r="L30" s="305"/>
      <c r="M30" s="305"/>
      <c r="N30" s="305"/>
      <c r="O30" s="305"/>
      <c r="P30" s="305"/>
      <c r="Q30" s="305"/>
      <c r="R30" s="306"/>
    </row>
    <row r="31" spans="1:18" s="6" customFormat="1" x14ac:dyDescent="0.2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9"/>
    </row>
    <row r="32" spans="1:18" ht="12.75" customHeight="1" x14ac:dyDescent="0.2">
      <c r="A32" s="140" t="s">
        <v>22</v>
      </c>
      <c r="B32" s="155" t="s">
        <v>236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7"/>
    </row>
    <row r="33" spans="1:18" x14ac:dyDescent="0.2">
      <c r="A33" s="141"/>
      <c r="B33" s="158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60"/>
    </row>
    <row r="34" spans="1:18" ht="12.75" customHeight="1" x14ac:dyDescent="0.2">
      <c r="A34" s="141"/>
      <c r="B34" s="161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3"/>
    </row>
    <row r="35" spans="1:18" x14ac:dyDescent="0.2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6"/>
    </row>
    <row r="36" spans="1:18" ht="12.75" customHeight="1" x14ac:dyDescent="0.2">
      <c r="A36" s="136" t="s">
        <v>23</v>
      </c>
      <c r="B36" s="196" t="s">
        <v>237</v>
      </c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8"/>
    </row>
    <row r="37" spans="1:18" x14ac:dyDescent="0.2">
      <c r="A37" s="138"/>
      <c r="B37" s="199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1"/>
    </row>
    <row r="38" spans="1:18" x14ac:dyDescent="0.2">
      <c r="A38" s="139"/>
      <c r="B38" s="323"/>
      <c r="C38" s="324"/>
      <c r="D38" s="324"/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5"/>
    </row>
    <row r="39" spans="1:18" x14ac:dyDescent="0.2">
      <c r="A39" s="120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2"/>
    </row>
    <row r="40" spans="1:18" ht="28.5" customHeight="1" x14ac:dyDescent="0.2">
      <c r="A40" s="277" t="s">
        <v>24</v>
      </c>
      <c r="B40" s="278"/>
      <c r="C40" s="278"/>
      <c r="D40" s="278"/>
      <c r="E40" s="278"/>
      <c r="F40" s="278"/>
      <c r="G40" s="279"/>
      <c r="H40" s="271"/>
      <c r="I40" s="272"/>
      <c r="J40" s="271" t="s">
        <v>25</v>
      </c>
      <c r="K40" s="272"/>
      <c r="L40" s="271" t="s">
        <v>26</v>
      </c>
      <c r="M40" s="272"/>
      <c r="N40" s="271" t="s">
        <v>27</v>
      </c>
      <c r="O40" s="272"/>
      <c r="P40" s="271" t="s">
        <v>28</v>
      </c>
      <c r="Q40" s="272"/>
      <c r="R40" s="319" t="s">
        <v>29</v>
      </c>
    </row>
    <row r="41" spans="1:18" ht="27.75" customHeight="1" x14ac:dyDescent="0.2">
      <c r="A41" s="64" t="s">
        <v>30</v>
      </c>
      <c r="B41" s="321" t="s">
        <v>31</v>
      </c>
      <c r="C41" s="322"/>
      <c r="D41" s="63" t="s">
        <v>32</v>
      </c>
      <c r="E41" s="59" t="s">
        <v>33</v>
      </c>
      <c r="F41" s="273" t="s">
        <v>34</v>
      </c>
      <c r="G41" s="274"/>
      <c r="H41" s="273"/>
      <c r="I41" s="274"/>
      <c r="J41" s="273"/>
      <c r="K41" s="274"/>
      <c r="L41" s="273"/>
      <c r="M41" s="274"/>
      <c r="N41" s="273"/>
      <c r="O41" s="274"/>
      <c r="P41" s="273"/>
      <c r="Q41" s="274"/>
      <c r="R41" s="320"/>
    </row>
    <row r="42" spans="1:18" s="6" customFormat="1" ht="12.75" customHeight="1" x14ac:dyDescent="0.2">
      <c r="A42" s="367" t="s">
        <v>238</v>
      </c>
      <c r="B42" s="130" t="s">
        <v>115</v>
      </c>
      <c r="C42" s="146"/>
      <c r="D42" s="326" t="s">
        <v>35</v>
      </c>
      <c r="E42" s="329" t="s">
        <v>57</v>
      </c>
      <c r="F42" s="130" t="s">
        <v>58</v>
      </c>
      <c r="G42" s="146"/>
      <c r="H42" s="117" t="s">
        <v>36</v>
      </c>
      <c r="I42" s="119"/>
      <c r="J42" s="365">
        <f>(J44/$R$44)/100%</f>
        <v>0.25</v>
      </c>
      <c r="K42" s="366"/>
      <c r="L42" s="365">
        <f>(L44/$R$44)/100%</f>
        <v>0.25</v>
      </c>
      <c r="M42" s="366"/>
      <c r="N42" s="365">
        <f>(N44/$R$44)/100%</f>
        <v>0.25</v>
      </c>
      <c r="O42" s="366"/>
      <c r="P42" s="365">
        <f>(P44/$R$44)/100%</f>
        <v>0.25</v>
      </c>
      <c r="Q42" s="366"/>
      <c r="R42" s="23">
        <f>SUM(J42:Q42)</f>
        <v>1</v>
      </c>
    </row>
    <row r="43" spans="1:18" s="6" customFormat="1" x14ac:dyDescent="0.2">
      <c r="A43" s="368"/>
      <c r="B43" s="147"/>
      <c r="C43" s="148"/>
      <c r="D43" s="327"/>
      <c r="E43" s="330"/>
      <c r="F43" s="147"/>
      <c r="G43" s="148"/>
      <c r="H43" s="117" t="s">
        <v>37</v>
      </c>
      <c r="I43" s="119"/>
      <c r="J43" s="365">
        <f>(J45/$R$44)/100%</f>
        <v>0.149325341417262</v>
      </c>
      <c r="K43" s="366"/>
      <c r="L43" s="365">
        <f t="shared" ref="L43" si="0">(L45/$R$44)/100%</f>
        <v>0.36600424236339063</v>
      </c>
      <c r="M43" s="366"/>
      <c r="N43" s="365">
        <f t="shared" ref="N43" si="1">(N45/$R$44)/100%</f>
        <v>0.32082658644525969</v>
      </c>
      <c r="O43" s="366"/>
      <c r="P43" s="365">
        <f t="shared" ref="P43" si="2">(P45/$R$44)/100%</f>
        <v>0</v>
      </c>
      <c r="Q43" s="366"/>
      <c r="R43" s="67">
        <f>SUM(J43:Q43)</f>
        <v>0.83615617022591238</v>
      </c>
    </row>
    <row r="44" spans="1:18" s="6" customFormat="1" x14ac:dyDescent="0.2">
      <c r="A44" s="368"/>
      <c r="B44" s="147"/>
      <c r="C44" s="148"/>
      <c r="D44" s="327"/>
      <c r="E44" s="329" t="s">
        <v>116</v>
      </c>
      <c r="F44" s="147"/>
      <c r="G44" s="148"/>
      <c r="H44" s="117" t="s">
        <v>38</v>
      </c>
      <c r="I44" s="119"/>
      <c r="J44" s="361">
        <f>J53+J60+J67</f>
        <v>16184375</v>
      </c>
      <c r="K44" s="362"/>
      <c r="L44" s="361">
        <f t="shared" ref="L44:L45" si="3">L53+L60+L67</f>
        <v>16184375</v>
      </c>
      <c r="M44" s="362"/>
      <c r="N44" s="361">
        <f t="shared" ref="N44:N45" si="4">N53+N60+N67</f>
        <v>16184375</v>
      </c>
      <c r="O44" s="362"/>
      <c r="P44" s="361">
        <f t="shared" ref="P44:P45" si="5">P53+P60+P67</f>
        <v>16184375</v>
      </c>
      <c r="Q44" s="362"/>
      <c r="R44" s="68">
        <f>SUM(J44:Q44)</f>
        <v>64737500</v>
      </c>
    </row>
    <row r="45" spans="1:18" s="6" customFormat="1" ht="32.25" customHeight="1" x14ac:dyDescent="0.2">
      <c r="A45" s="369"/>
      <c r="B45" s="149"/>
      <c r="C45" s="150"/>
      <c r="D45" s="328"/>
      <c r="E45" s="331"/>
      <c r="F45" s="149"/>
      <c r="G45" s="150"/>
      <c r="H45" s="117" t="s">
        <v>39</v>
      </c>
      <c r="I45" s="119"/>
      <c r="J45" s="370">
        <f>J54+J61+J68</f>
        <v>9666949.2899999991</v>
      </c>
      <c r="K45" s="371"/>
      <c r="L45" s="370">
        <f t="shared" si="3"/>
        <v>23694199.640000001</v>
      </c>
      <c r="M45" s="371"/>
      <c r="N45" s="370">
        <f t="shared" si="4"/>
        <v>20769511.140000001</v>
      </c>
      <c r="O45" s="371"/>
      <c r="P45" s="370">
        <f t="shared" si="5"/>
        <v>0</v>
      </c>
      <c r="Q45" s="371"/>
      <c r="R45" s="68">
        <f>SUM(J45:Q45)</f>
        <v>54130660.07</v>
      </c>
    </row>
    <row r="46" spans="1:18" x14ac:dyDescent="0.2">
      <c r="A46" s="214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6"/>
    </row>
    <row r="47" spans="1:18" ht="30" customHeight="1" x14ac:dyDescent="0.2">
      <c r="A47" s="289" t="s">
        <v>121</v>
      </c>
      <c r="B47" s="290"/>
      <c r="C47" s="290"/>
      <c r="D47" s="290"/>
      <c r="E47" s="290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9"/>
    </row>
    <row r="48" spans="1:18" ht="17.25" customHeight="1" x14ac:dyDescent="0.2">
      <c r="A48" s="211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3"/>
    </row>
    <row r="49" spans="1:18" ht="38.25" customHeight="1" x14ac:dyDescent="0.2">
      <c r="A49" s="351" t="s">
        <v>239</v>
      </c>
      <c r="B49" s="352"/>
      <c r="C49" s="352"/>
      <c r="D49" s="352"/>
      <c r="E49" s="353"/>
      <c r="F49" s="195" t="s">
        <v>40</v>
      </c>
      <c r="G49" s="285"/>
      <c r="H49" s="285"/>
      <c r="I49" s="195" t="s">
        <v>240</v>
      </c>
      <c r="J49" s="285"/>
      <c r="K49" s="285"/>
      <c r="L49" s="286"/>
      <c r="M49" s="117" t="s">
        <v>41</v>
      </c>
      <c r="N49" s="118"/>
      <c r="O49" s="119"/>
      <c r="P49" s="195" t="s">
        <v>241</v>
      </c>
      <c r="Q49" s="285"/>
      <c r="R49" s="286"/>
    </row>
    <row r="50" spans="1:18" ht="33.75" customHeight="1" x14ac:dyDescent="0.2">
      <c r="A50" s="65" t="s">
        <v>30</v>
      </c>
      <c r="B50" s="217" t="s">
        <v>31</v>
      </c>
      <c r="C50" s="218"/>
      <c r="D50" s="63" t="s">
        <v>32</v>
      </c>
      <c r="E50" s="40" t="s">
        <v>33</v>
      </c>
      <c r="F50" s="144" t="s">
        <v>34</v>
      </c>
      <c r="G50" s="145"/>
      <c r="H50" s="153"/>
      <c r="I50" s="154"/>
      <c r="J50" s="144" t="s">
        <v>25</v>
      </c>
      <c r="K50" s="145"/>
      <c r="L50" s="144" t="s">
        <v>26</v>
      </c>
      <c r="M50" s="145"/>
      <c r="N50" s="144" t="s">
        <v>27</v>
      </c>
      <c r="O50" s="145"/>
      <c r="P50" s="144" t="s">
        <v>28</v>
      </c>
      <c r="Q50" s="145"/>
      <c r="R50" s="9" t="s">
        <v>1</v>
      </c>
    </row>
    <row r="51" spans="1:18" ht="12.75" customHeight="1" x14ac:dyDescent="0.2">
      <c r="A51" s="99" t="s">
        <v>242</v>
      </c>
      <c r="B51" s="130" t="s">
        <v>115</v>
      </c>
      <c r="C51" s="146"/>
      <c r="D51" s="326" t="s">
        <v>35</v>
      </c>
      <c r="E51" s="329" t="s">
        <v>57</v>
      </c>
      <c r="F51" s="298" t="s">
        <v>58</v>
      </c>
      <c r="G51" s="299"/>
      <c r="H51" s="144" t="s">
        <v>36</v>
      </c>
      <c r="I51" s="145"/>
      <c r="J51" s="365">
        <f>(J53/$R$53)/100%</f>
        <v>0.25</v>
      </c>
      <c r="K51" s="366"/>
      <c r="L51" s="365">
        <f>(L53/$R$53)/100%</f>
        <v>0.25</v>
      </c>
      <c r="M51" s="366"/>
      <c r="N51" s="365">
        <f>(N53/$R$53)/100%</f>
        <v>0.25</v>
      </c>
      <c r="O51" s="366"/>
      <c r="P51" s="365">
        <f>(P53/$R$53)/100%</f>
        <v>0.25</v>
      </c>
      <c r="Q51" s="366"/>
      <c r="R51" s="44">
        <f>SUM(J51:Q51)</f>
        <v>1</v>
      </c>
    </row>
    <row r="52" spans="1:18" x14ac:dyDescent="0.2">
      <c r="A52" s="100"/>
      <c r="B52" s="147"/>
      <c r="C52" s="148"/>
      <c r="D52" s="327"/>
      <c r="E52" s="330"/>
      <c r="F52" s="300"/>
      <c r="G52" s="301"/>
      <c r="H52" s="144" t="s">
        <v>37</v>
      </c>
      <c r="I52" s="145"/>
      <c r="J52" s="365">
        <f>(J54/$R$53)/100%</f>
        <v>0.22586206896551725</v>
      </c>
      <c r="K52" s="366"/>
      <c r="L52" s="365">
        <f t="shared" ref="L52" si="6">(L54/$R$53)/100%</f>
        <v>1.1827057379310346</v>
      </c>
      <c r="M52" s="366"/>
      <c r="N52" s="365">
        <f t="shared" ref="N52" si="7">(N54/$R$53)/100%</f>
        <v>0.27496174137931034</v>
      </c>
      <c r="O52" s="366"/>
      <c r="P52" s="365">
        <f t="shared" ref="P52" si="8">(P54/$R$53)/100%</f>
        <v>0</v>
      </c>
      <c r="Q52" s="366"/>
      <c r="R52" s="44">
        <f>SUM(J52:Q52)</f>
        <v>1.6835295482758623</v>
      </c>
    </row>
    <row r="53" spans="1:18" ht="12.75" customHeight="1" x14ac:dyDescent="0.2">
      <c r="A53" s="100"/>
      <c r="B53" s="147"/>
      <c r="C53" s="148"/>
      <c r="D53" s="327"/>
      <c r="E53" s="329" t="s">
        <v>116</v>
      </c>
      <c r="F53" s="300"/>
      <c r="G53" s="301"/>
      <c r="H53" s="144" t="s">
        <v>38</v>
      </c>
      <c r="I53" s="145"/>
      <c r="J53" s="361">
        <v>725000</v>
      </c>
      <c r="K53" s="362"/>
      <c r="L53" s="361">
        <v>725000</v>
      </c>
      <c r="M53" s="362"/>
      <c r="N53" s="361">
        <v>725000</v>
      </c>
      <c r="O53" s="362"/>
      <c r="P53" s="361">
        <v>725000</v>
      </c>
      <c r="Q53" s="362"/>
      <c r="R53" s="69">
        <f>SUM(J53:Q53)</f>
        <v>2900000</v>
      </c>
    </row>
    <row r="54" spans="1:18" ht="27" customHeight="1" x14ac:dyDescent="0.2">
      <c r="A54" s="100"/>
      <c r="B54" s="149"/>
      <c r="C54" s="150"/>
      <c r="D54" s="328"/>
      <c r="E54" s="331"/>
      <c r="F54" s="302"/>
      <c r="G54" s="303"/>
      <c r="H54" s="144" t="s">
        <v>39</v>
      </c>
      <c r="I54" s="145"/>
      <c r="J54" s="361">
        <v>655000</v>
      </c>
      <c r="K54" s="362"/>
      <c r="L54" s="361">
        <v>3429846.64</v>
      </c>
      <c r="M54" s="362"/>
      <c r="N54" s="361">
        <v>797389.05</v>
      </c>
      <c r="O54" s="362"/>
      <c r="P54" s="361">
        <v>0</v>
      </c>
      <c r="Q54" s="362"/>
      <c r="R54" s="69">
        <f>SUM(J54:Q54)</f>
        <v>4882235.6900000004</v>
      </c>
    </row>
    <row r="55" spans="1:18" ht="17.25" customHeight="1" x14ac:dyDescent="0.2">
      <c r="A55" s="211"/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3"/>
    </row>
    <row r="56" spans="1:18" ht="38.25" customHeight="1" x14ac:dyDescent="0.2">
      <c r="A56" s="351" t="s">
        <v>243</v>
      </c>
      <c r="B56" s="352"/>
      <c r="C56" s="352"/>
      <c r="D56" s="352"/>
      <c r="E56" s="353"/>
      <c r="F56" s="195" t="s">
        <v>40</v>
      </c>
      <c r="G56" s="285"/>
      <c r="H56" s="285"/>
      <c r="I56" s="195" t="s">
        <v>244</v>
      </c>
      <c r="J56" s="285"/>
      <c r="K56" s="285"/>
      <c r="L56" s="286"/>
      <c r="M56" s="117" t="s">
        <v>41</v>
      </c>
      <c r="N56" s="118"/>
      <c r="O56" s="119"/>
      <c r="P56" s="195" t="s">
        <v>245</v>
      </c>
      <c r="Q56" s="285"/>
      <c r="R56" s="286"/>
    </row>
    <row r="57" spans="1:18" ht="33.75" customHeight="1" x14ac:dyDescent="0.2">
      <c r="A57" s="65" t="s">
        <v>30</v>
      </c>
      <c r="B57" s="217" t="s">
        <v>31</v>
      </c>
      <c r="C57" s="218"/>
      <c r="D57" s="63" t="s">
        <v>32</v>
      </c>
      <c r="E57" s="40" t="s">
        <v>33</v>
      </c>
      <c r="F57" s="144" t="s">
        <v>34</v>
      </c>
      <c r="G57" s="145"/>
      <c r="H57" s="153"/>
      <c r="I57" s="154"/>
      <c r="J57" s="144" t="s">
        <v>25</v>
      </c>
      <c r="K57" s="145"/>
      <c r="L57" s="144" t="s">
        <v>26</v>
      </c>
      <c r="M57" s="145"/>
      <c r="N57" s="144" t="s">
        <v>27</v>
      </c>
      <c r="O57" s="145"/>
      <c r="P57" s="144" t="s">
        <v>28</v>
      </c>
      <c r="Q57" s="145"/>
      <c r="R57" s="9" t="s">
        <v>1</v>
      </c>
    </row>
    <row r="58" spans="1:18" ht="12.75" customHeight="1" x14ac:dyDescent="0.2">
      <c r="A58" s="99" t="s">
        <v>246</v>
      </c>
      <c r="B58" s="130" t="s">
        <v>115</v>
      </c>
      <c r="C58" s="146"/>
      <c r="D58" s="326" t="s">
        <v>35</v>
      </c>
      <c r="E58" s="329" t="s">
        <v>57</v>
      </c>
      <c r="F58" s="298" t="s">
        <v>58</v>
      </c>
      <c r="G58" s="299"/>
      <c r="H58" s="144" t="s">
        <v>36</v>
      </c>
      <c r="I58" s="145"/>
      <c r="J58" s="365">
        <f>(J60/$R$60)/100%</f>
        <v>0.25</v>
      </c>
      <c r="K58" s="366"/>
      <c r="L58" s="365">
        <f t="shared" ref="L58:L59" si="9">(L60/$R$60)/100%</f>
        <v>0.25</v>
      </c>
      <c r="M58" s="366"/>
      <c r="N58" s="365">
        <f t="shared" ref="N58:N59" si="10">(N60/$R$60)/100%</f>
        <v>0.25</v>
      </c>
      <c r="O58" s="366"/>
      <c r="P58" s="365">
        <f t="shared" ref="P58:P59" si="11">(P60/$R$60)/100%</f>
        <v>0.25</v>
      </c>
      <c r="Q58" s="366"/>
      <c r="R58" s="44">
        <f>SUM(J58:Q58)</f>
        <v>1</v>
      </c>
    </row>
    <row r="59" spans="1:18" x14ac:dyDescent="0.2">
      <c r="A59" s="100"/>
      <c r="B59" s="147"/>
      <c r="C59" s="148"/>
      <c r="D59" s="327"/>
      <c r="E59" s="330"/>
      <c r="F59" s="300"/>
      <c r="G59" s="301"/>
      <c r="H59" s="144" t="s">
        <v>37</v>
      </c>
      <c r="I59" s="145"/>
      <c r="J59" s="365">
        <f>(J61/$R$60)/100%</f>
        <v>0.2129794367153037</v>
      </c>
      <c r="K59" s="366"/>
      <c r="L59" s="365">
        <f t="shared" si="9"/>
        <v>0.40355453003053954</v>
      </c>
      <c r="M59" s="366"/>
      <c r="N59" s="365">
        <f t="shared" si="10"/>
        <v>0.35015960556498138</v>
      </c>
      <c r="O59" s="366"/>
      <c r="P59" s="365">
        <f t="shared" si="11"/>
        <v>0</v>
      </c>
      <c r="Q59" s="366"/>
      <c r="R59" s="44">
        <f>SUM(J59:Q59)</f>
        <v>0.96669357231082464</v>
      </c>
    </row>
    <row r="60" spans="1:18" ht="12.75" customHeight="1" x14ac:dyDescent="0.2">
      <c r="A60" s="100"/>
      <c r="B60" s="147"/>
      <c r="C60" s="148"/>
      <c r="D60" s="327"/>
      <c r="E60" s="329" t="s">
        <v>116</v>
      </c>
      <c r="F60" s="300"/>
      <c r="G60" s="301"/>
      <c r="H60" s="144" t="s">
        <v>38</v>
      </c>
      <c r="I60" s="145"/>
      <c r="J60" s="361">
        <v>9209375</v>
      </c>
      <c r="K60" s="362"/>
      <c r="L60" s="361">
        <v>9209375</v>
      </c>
      <c r="M60" s="362"/>
      <c r="N60" s="361">
        <v>9209375</v>
      </c>
      <c r="O60" s="362"/>
      <c r="P60" s="361">
        <v>9209375</v>
      </c>
      <c r="Q60" s="362"/>
      <c r="R60" s="69">
        <f>SUM(J60:Q60)</f>
        <v>36837500</v>
      </c>
    </row>
    <row r="61" spans="1:18" ht="27" customHeight="1" x14ac:dyDescent="0.2">
      <c r="A61" s="100"/>
      <c r="B61" s="149"/>
      <c r="C61" s="150"/>
      <c r="D61" s="328"/>
      <c r="E61" s="331"/>
      <c r="F61" s="302"/>
      <c r="G61" s="303"/>
      <c r="H61" s="144" t="s">
        <v>39</v>
      </c>
      <c r="I61" s="145"/>
      <c r="J61" s="361">
        <v>7845630</v>
      </c>
      <c r="K61" s="362"/>
      <c r="L61" s="363">
        <v>14865940</v>
      </c>
      <c r="M61" s="364"/>
      <c r="N61" s="363">
        <v>12899004.470000001</v>
      </c>
      <c r="O61" s="364"/>
      <c r="P61" s="363">
        <v>0</v>
      </c>
      <c r="Q61" s="364"/>
      <c r="R61" s="69">
        <f>SUM(J61:Q61)</f>
        <v>35610574.469999999</v>
      </c>
    </row>
    <row r="62" spans="1:18" ht="17.25" customHeight="1" x14ac:dyDescent="0.2">
      <c r="A62" s="211"/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3"/>
    </row>
    <row r="63" spans="1:18" ht="38.25" customHeight="1" x14ac:dyDescent="0.2">
      <c r="A63" s="351" t="s">
        <v>247</v>
      </c>
      <c r="B63" s="352"/>
      <c r="C63" s="352"/>
      <c r="D63" s="352"/>
      <c r="E63" s="353"/>
      <c r="F63" s="195" t="s">
        <v>40</v>
      </c>
      <c r="G63" s="285"/>
      <c r="H63" s="285"/>
      <c r="I63" s="195" t="s">
        <v>244</v>
      </c>
      <c r="J63" s="285"/>
      <c r="K63" s="285"/>
      <c r="L63" s="286"/>
      <c r="M63" s="117" t="s">
        <v>41</v>
      </c>
      <c r="N63" s="118"/>
      <c r="O63" s="119"/>
      <c r="P63" s="195" t="s">
        <v>245</v>
      </c>
      <c r="Q63" s="285"/>
      <c r="R63" s="286"/>
    </row>
    <row r="64" spans="1:18" ht="33.75" customHeight="1" x14ac:dyDescent="0.2">
      <c r="A64" s="65" t="s">
        <v>30</v>
      </c>
      <c r="B64" s="217" t="s">
        <v>31</v>
      </c>
      <c r="C64" s="218"/>
      <c r="D64" s="63" t="s">
        <v>32</v>
      </c>
      <c r="E64" s="40" t="s">
        <v>33</v>
      </c>
      <c r="F64" s="144" t="s">
        <v>34</v>
      </c>
      <c r="G64" s="145"/>
      <c r="H64" s="153"/>
      <c r="I64" s="154"/>
      <c r="J64" s="144" t="s">
        <v>25</v>
      </c>
      <c r="K64" s="145"/>
      <c r="L64" s="144" t="s">
        <v>26</v>
      </c>
      <c r="M64" s="145"/>
      <c r="N64" s="144" t="s">
        <v>27</v>
      </c>
      <c r="O64" s="145"/>
      <c r="P64" s="144" t="s">
        <v>28</v>
      </c>
      <c r="Q64" s="145"/>
      <c r="R64" s="9" t="s">
        <v>1</v>
      </c>
    </row>
    <row r="65" spans="1:18" ht="12.75" customHeight="1" x14ac:dyDescent="0.2">
      <c r="A65" s="99" t="s">
        <v>248</v>
      </c>
      <c r="B65" s="130" t="s">
        <v>115</v>
      </c>
      <c r="C65" s="146"/>
      <c r="D65" s="326" t="s">
        <v>35</v>
      </c>
      <c r="E65" s="329" t="s">
        <v>57</v>
      </c>
      <c r="F65" s="298" t="s">
        <v>58</v>
      </c>
      <c r="G65" s="299"/>
      <c r="H65" s="144" t="s">
        <v>36</v>
      </c>
      <c r="I65" s="145"/>
      <c r="J65" s="365">
        <f>(J67/$R$67)/100%</f>
        <v>0.25</v>
      </c>
      <c r="K65" s="366"/>
      <c r="L65" s="365">
        <f t="shared" ref="L65:L66" si="12">(L67/$R$67)/100%</f>
        <v>0.25</v>
      </c>
      <c r="M65" s="366"/>
      <c r="N65" s="365">
        <f t="shared" ref="N65:N66" si="13">(N67/$R$67)/100%</f>
        <v>0.25</v>
      </c>
      <c r="O65" s="366"/>
      <c r="P65" s="365">
        <f t="shared" ref="P65:P66" si="14">(P67/$R$67)/100%</f>
        <v>0.25</v>
      </c>
      <c r="Q65" s="366"/>
      <c r="R65" s="44">
        <f>SUM(J65:Q65)</f>
        <v>1</v>
      </c>
    </row>
    <row r="66" spans="1:18" x14ac:dyDescent="0.2">
      <c r="A66" s="100"/>
      <c r="B66" s="147"/>
      <c r="C66" s="148"/>
      <c r="D66" s="327"/>
      <c r="E66" s="330"/>
      <c r="F66" s="300"/>
      <c r="G66" s="301"/>
      <c r="H66" s="144" t="s">
        <v>37</v>
      </c>
      <c r="I66" s="145"/>
      <c r="J66" s="365">
        <f>(J68/$R$67)/100%</f>
        <v>4.6652771600000004E-2</v>
      </c>
      <c r="K66" s="366"/>
      <c r="L66" s="365">
        <f t="shared" si="12"/>
        <v>0.21593651999999999</v>
      </c>
      <c r="M66" s="366"/>
      <c r="N66" s="365">
        <f t="shared" si="13"/>
        <v>0.28292470479999998</v>
      </c>
      <c r="O66" s="366"/>
      <c r="P66" s="365">
        <f t="shared" si="14"/>
        <v>0</v>
      </c>
      <c r="Q66" s="366"/>
      <c r="R66" s="44">
        <f>SUM(J66:Q66)</f>
        <v>0.54551399639999998</v>
      </c>
    </row>
    <row r="67" spans="1:18" ht="12.75" customHeight="1" x14ac:dyDescent="0.2">
      <c r="A67" s="100"/>
      <c r="B67" s="147"/>
      <c r="C67" s="148"/>
      <c r="D67" s="327"/>
      <c r="E67" s="329" t="s">
        <v>116</v>
      </c>
      <c r="F67" s="300"/>
      <c r="G67" s="301"/>
      <c r="H67" s="144" t="s">
        <v>38</v>
      </c>
      <c r="I67" s="145"/>
      <c r="J67" s="361">
        <v>6250000</v>
      </c>
      <c r="K67" s="362"/>
      <c r="L67" s="361">
        <v>6250000</v>
      </c>
      <c r="M67" s="362"/>
      <c r="N67" s="361">
        <v>6250000</v>
      </c>
      <c r="O67" s="362"/>
      <c r="P67" s="361">
        <v>6250000</v>
      </c>
      <c r="Q67" s="362"/>
      <c r="R67" s="71">
        <f>SUM(J67:Q67)</f>
        <v>25000000</v>
      </c>
    </row>
    <row r="68" spans="1:18" ht="27" customHeight="1" x14ac:dyDescent="0.2">
      <c r="A68" s="100"/>
      <c r="B68" s="149"/>
      <c r="C68" s="150"/>
      <c r="D68" s="328"/>
      <c r="E68" s="331"/>
      <c r="F68" s="302"/>
      <c r="G68" s="303"/>
      <c r="H68" s="144" t="s">
        <v>39</v>
      </c>
      <c r="I68" s="145"/>
      <c r="J68" s="361">
        <v>1166319.29</v>
      </c>
      <c r="K68" s="362"/>
      <c r="L68" s="363">
        <v>5398413</v>
      </c>
      <c r="M68" s="364"/>
      <c r="N68" s="363">
        <v>7073117.6200000001</v>
      </c>
      <c r="O68" s="364"/>
      <c r="P68" s="363">
        <v>0</v>
      </c>
      <c r="Q68" s="364"/>
      <c r="R68" s="71">
        <f>SUM(J68:Q68)</f>
        <v>13637849.91</v>
      </c>
    </row>
    <row r="69" spans="1:18" x14ac:dyDescent="0.2">
      <c r="A69" s="211"/>
      <c r="B69" s="212"/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3"/>
    </row>
    <row r="70" spans="1:18" ht="12.75" customHeight="1" x14ac:dyDescent="0.2">
      <c r="A70" s="332"/>
      <c r="B70" s="333"/>
      <c r="C70" s="333"/>
      <c r="D70" s="333"/>
      <c r="E70" s="333"/>
      <c r="F70" s="333"/>
      <c r="G70" s="333"/>
      <c r="H70" s="333"/>
      <c r="I70" s="333"/>
      <c r="J70" s="333"/>
      <c r="K70" s="333"/>
      <c r="L70" s="333"/>
      <c r="M70" s="333"/>
      <c r="N70" s="333"/>
      <c r="O70" s="333"/>
      <c r="P70" s="333"/>
      <c r="Q70" s="333"/>
      <c r="R70" s="334"/>
    </row>
    <row r="71" spans="1:18" x14ac:dyDescent="0.2">
      <c r="A71" s="99" t="s">
        <v>123</v>
      </c>
      <c r="B71" s="100"/>
      <c r="C71" s="100"/>
      <c r="D71" s="195" t="s">
        <v>122</v>
      </c>
      <c r="E71" s="285"/>
      <c r="F71" s="285"/>
      <c r="G71" s="285"/>
      <c r="H71" s="285"/>
      <c r="I71" s="285"/>
      <c r="J71" s="285"/>
      <c r="K71" s="286"/>
      <c r="L71" s="101" t="s">
        <v>42</v>
      </c>
      <c r="M71" s="102"/>
      <c r="N71" s="102"/>
      <c r="O71" s="102"/>
      <c r="P71" s="101" t="s">
        <v>43</v>
      </c>
      <c r="Q71" s="102"/>
      <c r="R71" s="102"/>
    </row>
    <row r="72" spans="1:18" x14ac:dyDescent="0.2">
      <c r="A72" s="336" t="s">
        <v>249</v>
      </c>
      <c r="B72" s="336"/>
      <c r="C72" s="336"/>
      <c r="D72" s="336" t="s">
        <v>250</v>
      </c>
      <c r="E72" s="336"/>
      <c r="F72" s="336"/>
      <c r="G72" s="336"/>
      <c r="H72" s="336"/>
      <c r="I72" s="336"/>
      <c r="J72" s="336"/>
      <c r="K72" s="336"/>
      <c r="L72" s="339">
        <v>43101</v>
      </c>
      <c r="M72" s="100"/>
      <c r="N72" s="100"/>
      <c r="O72" s="100"/>
      <c r="P72" s="339">
        <v>43465</v>
      </c>
      <c r="Q72" s="100"/>
      <c r="R72" s="100"/>
    </row>
    <row r="73" spans="1:18" x14ac:dyDescent="0.2">
      <c r="A73" s="336"/>
      <c r="B73" s="336"/>
      <c r="C73" s="336"/>
      <c r="D73" s="336" t="s">
        <v>251</v>
      </c>
      <c r="E73" s="336"/>
      <c r="F73" s="336"/>
      <c r="G73" s="336"/>
      <c r="H73" s="336"/>
      <c r="I73" s="336"/>
      <c r="J73" s="336"/>
      <c r="K73" s="336"/>
      <c r="L73" s="339">
        <v>43101</v>
      </c>
      <c r="M73" s="100"/>
      <c r="N73" s="100"/>
      <c r="O73" s="100"/>
      <c r="P73" s="339">
        <v>43465</v>
      </c>
      <c r="Q73" s="100"/>
      <c r="R73" s="100"/>
    </row>
    <row r="74" spans="1:18" x14ac:dyDescent="0.2">
      <c r="A74" s="336"/>
      <c r="B74" s="336"/>
      <c r="C74" s="336"/>
      <c r="D74" s="112" t="s">
        <v>252</v>
      </c>
      <c r="E74" s="115"/>
      <c r="F74" s="115"/>
      <c r="G74" s="115"/>
      <c r="H74" s="115"/>
      <c r="I74" s="115"/>
      <c r="J74" s="115"/>
      <c r="K74" s="116"/>
      <c r="L74" s="339">
        <v>43101</v>
      </c>
      <c r="M74" s="100"/>
      <c r="N74" s="100"/>
      <c r="O74" s="100"/>
      <c r="P74" s="339">
        <v>43465</v>
      </c>
      <c r="Q74" s="100"/>
      <c r="R74" s="100"/>
    </row>
    <row r="75" spans="1:18" x14ac:dyDescent="0.2">
      <c r="A75" s="336"/>
      <c r="B75" s="336"/>
      <c r="C75" s="336"/>
      <c r="D75" s="112" t="s">
        <v>253</v>
      </c>
      <c r="E75" s="357"/>
      <c r="F75" s="357"/>
      <c r="G75" s="357"/>
      <c r="H75" s="357"/>
      <c r="I75" s="357"/>
      <c r="J75" s="357"/>
      <c r="K75" s="358"/>
      <c r="L75" s="339">
        <v>43101</v>
      </c>
      <c r="M75" s="100"/>
      <c r="N75" s="100"/>
      <c r="O75" s="100"/>
      <c r="P75" s="339">
        <v>43465</v>
      </c>
      <c r="Q75" s="100"/>
      <c r="R75" s="100"/>
    </row>
    <row r="76" spans="1:18" x14ac:dyDescent="0.2">
      <c r="A76" s="336"/>
      <c r="B76" s="336"/>
      <c r="C76" s="336"/>
      <c r="D76" s="336" t="s">
        <v>254</v>
      </c>
      <c r="E76" s="336"/>
      <c r="F76" s="336"/>
      <c r="G76" s="336"/>
      <c r="H76" s="336"/>
      <c r="I76" s="336"/>
      <c r="J76" s="336"/>
      <c r="K76" s="336"/>
      <c r="L76" s="339">
        <v>43101</v>
      </c>
      <c r="M76" s="100"/>
      <c r="N76" s="100"/>
      <c r="O76" s="100"/>
      <c r="P76" s="339">
        <v>43465</v>
      </c>
      <c r="Q76" s="100"/>
      <c r="R76" s="100"/>
    </row>
    <row r="77" spans="1:18" x14ac:dyDescent="0.2">
      <c r="A77" s="336" t="s">
        <v>255</v>
      </c>
      <c r="B77" s="336"/>
      <c r="C77" s="336"/>
      <c r="D77" s="336" t="s">
        <v>256</v>
      </c>
      <c r="E77" s="336"/>
      <c r="F77" s="336"/>
      <c r="G77" s="336"/>
      <c r="H77" s="336"/>
      <c r="I77" s="336"/>
      <c r="J77" s="336"/>
      <c r="K77" s="336"/>
      <c r="L77" s="339">
        <v>43101</v>
      </c>
      <c r="M77" s="100"/>
      <c r="N77" s="100"/>
      <c r="O77" s="100"/>
      <c r="P77" s="339">
        <v>43465</v>
      </c>
      <c r="Q77" s="100"/>
      <c r="R77" s="100"/>
    </row>
    <row r="78" spans="1:18" x14ac:dyDescent="0.2">
      <c r="A78" s="336"/>
      <c r="B78" s="336"/>
      <c r="C78" s="336"/>
      <c r="D78" s="336" t="s">
        <v>257</v>
      </c>
      <c r="E78" s="336"/>
      <c r="F78" s="336"/>
      <c r="G78" s="336"/>
      <c r="H78" s="336"/>
      <c r="I78" s="336"/>
      <c r="J78" s="336"/>
      <c r="K78" s="336"/>
      <c r="L78" s="339">
        <v>43101</v>
      </c>
      <c r="M78" s="100"/>
      <c r="N78" s="100"/>
      <c r="O78" s="100"/>
      <c r="P78" s="339">
        <v>43465</v>
      </c>
      <c r="Q78" s="100"/>
      <c r="R78" s="100"/>
    </row>
    <row r="79" spans="1:18" x14ac:dyDescent="0.2">
      <c r="A79" s="336"/>
      <c r="B79" s="336"/>
      <c r="C79" s="336"/>
      <c r="D79" s="112" t="s">
        <v>258</v>
      </c>
      <c r="E79" s="115"/>
      <c r="F79" s="115"/>
      <c r="G79" s="115"/>
      <c r="H79" s="115"/>
      <c r="I79" s="115"/>
      <c r="J79" s="115"/>
      <c r="K79" s="116"/>
      <c r="L79" s="339">
        <v>43101</v>
      </c>
      <c r="M79" s="100"/>
      <c r="N79" s="100"/>
      <c r="O79" s="100"/>
      <c r="P79" s="339">
        <v>43465</v>
      </c>
      <c r="Q79" s="100"/>
      <c r="R79" s="100"/>
    </row>
    <row r="80" spans="1:18" ht="12.75" customHeight="1" x14ac:dyDescent="0.2">
      <c r="A80" s="336"/>
      <c r="B80" s="336"/>
      <c r="C80" s="336"/>
      <c r="D80" s="112" t="s">
        <v>259</v>
      </c>
      <c r="E80" s="357"/>
      <c r="F80" s="357"/>
      <c r="G80" s="357"/>
      <c r="H80" s="357"/>
      <c r="I80" s="357"/>
      <c r="J80" s="357"/>
      <c r="K80" s="358"/>
      <c r="L80" s="339">
        <v>43101</v>
      </c>
      <c r="M80" s="100"/>
      <c r="N80" s="100"/>
      <c r="O80" s="100"/>
      <c r="P80" s="339">
        <v>43465</v>
      </c>
      <c r="Q80" s="100"/>
      <c r="R80" s="100"/>
    </row>
    <row r="81" spans="1:18" x14ac:dyDescent="0.2">
      <c r="A81" s="336" t="s">
        <v>260</v>
      </c>
      <c r="B81" s="336"/>
      <c r="C81" s="336"/>
      <c r="D81" s="336" t="s">
        <v>261</v>
      </c>
      <c r="E81" s="336"/>
      <c r="F81" s="336"/>
      <c r="G81" s="336"/>
      <c r="H81" s="336"/>
      <c r="I81" s="336"/>
      <c r="J81" s="336"/>
      <c r="K81" s="336"/>
      <c r="L81" s="339">
        <v>43101</v>
      </c>
      <c r="M81" s="100"/>
      <c r="N81" s="100"/>
      <c r="O81" s="100"/>
      <c r="P81" s="339">
        <v>43465</v>
      </c>
      <c r="Q81" s="100"/>
      <c r="R81" s="100"/>
    </row>
    <row r="82" spans="1:18" x14ac:dyDescent="0.2">
      <c r="A82" s="336"/>
      <c r="B82" s="336"/>
      <c r="C82" s="336"/>
      <c r="D82" s="336" t="s">
        <v>262</v>
      </c>
      <c r="E82" s="336"/>
      <c r="F82" s="336"/>
      <c r="G82" s="336"/>
      <c r="H82" s="336"/>
      <c r="I82" s="336"/>
      <c r="J82" s="336"/>
      <c r="K82" s="336"/>
      <c r="L82" s="339">
        <v>43101</v>
      </c>
      <c r="M82" s="100"/>
      <c r="N82" s="100"/>
      <c r="O82" s="100"/>
      <c r="P82" s="339">
        <v>43465</v>
      </c>
      <c r="Q82" s="100"/>
      <c r="R82" s="100"/>
    </row>
    <row r="83" spans="1:18" x14ac:dyDescent="0.2">
      <c r="A83" s="336"/>
      <c r="B83" s="336"/>
      <c r="C83" s="336"/>
      <c r="D83" s="112" t="s">
        <v>263</v>
      </c>
      <c r="E83" s="115"/>
      <c r="F83" s="115"/>
      <c r="G83" s="115"/>
      <c r="H83" s="115"/>
      <c r="I83" s="115"/>
      <c r="J83" s="115"/>
      <c r="K83" s="116"/>
      <c r="L83" s="339">
        <v>43101</v>
      </c>
      <c r="M83" s="100"/>
      <c r="N83" s="100"/>
      <c r="O83" s="100"/>
      <c r="P83" s="339">
        <v>43465</v>
      </c>
      <c r="Q83" s="100"/>
      <c r="R83" s="100"/>
    </row>
    <row r="84" spans="1:18" x14ac:dyDescent="0.2">
      <c r="A84" s="336"/>
      <c r="B84" s="336"/>
      <c r="C84" s="336"/>
      <c r="D84" s="112" t="s">
        <v>264</v>
      </c>
      <c r="E84" s="357"/>
      <c r="F84" s="357"/>
      <c r="G84" s="357"/>
      <c r="H84" s="357"/>
      <c r="I84" s="357"/>
      <c r="J84" s="357"/>
      <c r="K84" s="358"/>
      <c r="L84" s="339">
        <v>43101</v>
      </c>
      <c r="M84" s="100"/>
      <c r="N84" s="100"/>
      <c r="O84" s="100"/>
      <c r="P84" s="339">
        <v>43465</v>
      </c>
      <c r="Q84" s="100"/>
      <c r="R84" s="100"/>
    </row>
    <row r="85" spans="1:18" x14ac:dyDescent="0.2">
      <c r="A85" s="336"/>
      <c r="B85" s="336"/>
      <c r="C85" s="336"/>
      <c r="D85" s="336" t="s">
        <v>265</v>
      </c>
      <c r="E85" s="336"/>
      <c r="F85" s="336"/>
      <c r="G85" s="336"/>
      <c r="H85" s="336"/>
      <c r="I85" s="336"/>
      <c r="J85" s="336"/>
      <c r="K85" s="336"/>
      <c r="L85" s="339">
        <v>43101</v>
      </c>
      <c r="M85" s="100"/>
      <c r="N85" s="100"/>
      <c r="O85" s="100"/>
      <c r="P85" s="339">
        <v>43465</v>
      </c>
      <c r="Q85" s="100"/>
      <c r="R85" s="100"/>
    </row>
    <row r="86" spans="1:18" x14ac:dyDescent="0.2">
      <c r="A86" s="100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</row>
    <row r="87" spans="1:18" x14ac:dyDescent="0.2">
      <c r="A87" s="99" t="s">
        <v>44</v>
      </c>
      <c r="B87" s="99"/>
      <c r="C87" s="99"/>
      <c r="D87" s="8" t="s">
        <v>45</v>
      </c>
      <c r="E87" s="99" t="s">
        <v>46</v>
      </c>
      <c r="F87" s="99"/>
      <c r="G87" s="99"/>
      <c r="H87" s="99"/>
      <c r="I87" s="99"/>
      <c r="J87" s="99"/>
      <c r="K87" s="99"/>
      <c r="L87" s="195" t="s">
        <v>45</v>
      </c>
      <c r="M87" s="118"/>
      <c r="N87" s="118"/>
      <c r="O87" s="118"/>
      <c r="P87" s="118"/>
      <c r="Q87" s="118"/>
      <c r="R87" s="119"/>
    </row>
    <row r="88" spans="1:18" x14ac:dyDescent="0.2">
      <c r="A88" s="112" t="s">
        <v>124</v>
      </c>
      <c r="B88" s="113"/>
      <c r="C88" s="114"/>
      <c r="D88" s="7"/>
      <c r="E88" s="112" t="s">
        <v>266</v>
      </c>
      <c r="F88" s="113"/>
      <c r="G88" s="113"/>
      <c r="H88" s="113"/>
      <c r="I88" s="113"/>
      <c r="J88" s="113"/>
      <c r="K88" s="114"/>
      <c r="L88" s="117"/>
      <c r="M88" s="118"/>
      <c r="N88" s="118"/>
      <c r="O88" s="118"/>
      <c r="P88" s="118"/>
      <c r="Q88" s="118"/>
      <c r="R88" s="119"/>
    </row>
    <row r="89" spans="1:18" x14ac:dyDescent="0.2">
      <c r="A89" s="112" t="s">
        <v>171</v>
      </c>
      <c r="B89" s="113"/>
      <c r="C89" s="114"/>
      <c r="D89" s="7"/>
      <c r="E89" s="112" t="s">
        <v>267</v>
      </c>
      <c r="F89" s="113"/>
      <c r="G89" s="113"/>
      <c r="H89" s="113"/>
      <c r="I89" s="113"/>
      <c r="J89" s="113"/>
      <c r="K89" s="114"/>
      <c r="L89" s="117"/>
      <c r="M89" s="118"/>
      <c r="N89" s="118"/>
      <c r="O89" s="118"/>
      <c r="P89" s="118"/>
      <c r="Q89" s="118"/>
      <c r="R89" s="119"/>
    </row>
    <row r="90" spans="1:18" x14ac:dyDescent="0.2">
      <c r="A90" s="335"/>
      <c r="B90" s="113"/>
      <c r="C90" s="114"/>
      <c r="D90" s="7"/>
      <c r="E90" s="335"/>
      <c r="F90" s="113"/>
      <c r="G90" s="113"/>
      <c r="H90" s="113"/>
      <c r="I90" s="113"/>
      <c r="J90" s="113"/>
      <c r="K90" s="114"/>
      <c r="L90" s="117"/>
      <c r="M90" s="118"/>
      <c r="N90" s="118"/>
      <c r="O90" s="118"/>
      <c r="P90" s="118"/>
      <c r="Q90" s="118"/>
      <c r="R90" s="119"/>
    </row>
    <row r="91" spans="1:18" x14ac:dyDescent="0.2">
      <c r="A91" s="120"/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</row>
    <row r="92" spans="1:18" x14ac:dyDescent="0.2">
      <c r="A92" s="123" t="s">
        <v>48</v>
      </c>
      <c r="B92" s="11" t="s">
        <v>49</v>
      </c>
      <c r="C92" s="126" t="s">
        <v>268</v>
      </c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</row>
    <row r="93" spans="1:18" x14ac:dyDescent="0.2">
      <c r="A93" s="124"/>
      <c r="B93" s="11" t="s">
        <v>50</v>
      </c>
      <c r="C93" s="127" t="s">
        <v>224</v>
      </c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</row>
    <row r="94" spans="1:18" x14ac:dyDescent="0.2">
      <c r="A94" s="124"/>
      <c r="B94" s="128" t="s">
        <v>51</v>
      </c>
      <c r="C94" s="127" t="s">
        <v>269</v>
      </c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</row>
    <row r="95" spans="1:18" x14ac:dyDescent="0.2">
      <c r="A95" s="125"/>
      <c r="B95" s="129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</row>
    <row r="97" spans="1:17" x14ac:dyDescent="0.2">
      <c r="A97" s="10" t="s">
        <v>52</v>
      </c>
    </row>
    <row r="99" spans="1:17" x14ac:dyDescent="0.2">
      <c r="A99" s="57" t="s">
        <v>53</v>
      </c>
      <c r="B99" s="57">
        <v>1000</v>
      </c>
      <c r="C99" s="57">
        <v>2000</v>
      </c>
      <c r="D99" s="57">
        <v>3000</v>
      </c>
      <c r="E99" s="57">
        <v>4000</v>
      </c>
      <c r="F99" s="106">
        <v>5000</v>
      </c>
      <c r="G99" s="106"/>
      <c r="H99" s="106"/>
      <c r="I99" s="106">
        <v>6000</v>
      </c>
      <c r="J99" s="106"/>
      <c r="K99" s="107"/>
      <c r="L99" s="107">
        <v>7000</v>
      </c>
      <c r="M99" s="108"/>
      <c r="N99" s="109"/>
      <c r="O99" s="110" t="s">
        <v>54</v>
      </c>
      <c r="P99" s="111"/>
      <c r="Q99" s="111"/>
    </row>
    <row r="100" spans="1:17" x14ac:dyDescent="0.2">
      <c r="A100" s="47" t="s">
        <v>270</v>
      </c>
      <c r="B100" s="70">
        <v>1500000</v>
      </c>
      <c r="C100" s="70">
        <v>350000</v>
      </c>
      <c r="D100" s="70">
        <v>450000</v>
      </c>
      <c r="E100" s="70">
        <v>0</v>
      </c>
      <c r="F100" s="354">
        <v>600000</v>
      </c>
      <c r="G100" s="355"/>
      <c r="H100" s="356"/>
      <c r="I100" s="354">
        <v>0</v>
      </c>
      <c r="J100" s="355"/>
      <c r="K100" s="355"/>
      <c r="L100" s="354">
        <v>0</v>
      </c>
      <c r="M100" s="355"/>
      <c r="N100" s="356"/>
      <c r="O100" s="338">
        <f>SUM(B100:N100)</f>
        <v>2900000</v>
      </c>
      <c r="P100" s="111"/>
      <c r="Q100" s="111"/>
    </row>
    <row r="101" spans="1:17" x14ac:dyDescent="0.2">
      <c r="A101" s="49" t="s">
        <v>271</v>
      </c>
      <c r="B101" s="70">
        <v>3500000</v>
      </c>
      <c r="C101" s="70">
        <v>5500000</v>
      </c>
      <c r="D101" s="70">
        <v>8000000</v>
      </c>
      <c r="E101" s="70">
        <v>0</v>
      </c>
      <c r="F101" s="354">
        <v>1010000</v>
      </c>
      <c r="G101" s="355"/>
      <c r="H101" s="356"/>
      <c r="I101" s="354">
        <v>43827500</v>
      </c>
      <c r="J101" s="355"/>
      <c r="K101" s="355"/>
      <c r="L101" s="354">
        <v>0</v>
      </c>
      <c r="M101" s="355"/>
      <c r="N101" s="356"/>
      <c r="O101" s="381">
        <f>SUM(B101:N101)</f>
        <v>61837500</v>
      </c>
      <c r="P101" s="382"/>
      <c r="Q101" s="382"/>
    </row>
    <row r="102" spans="1:17" x14ac:dyDescent="0.2">
      <c r="A102" s="49"/>
      <c r="B102" s="70"/>
      <c r="C102" s="70"/>
      <c r="D102" s="70"/>
      <c r="E102" s="70"/>
      <c r="F102" s="354"/>
      <c r="G102" s="355"/>
      <c r="H102" s="356"/>
      <c r="I102" s="354"/>
      <c r="J102" s="355"/>
      <c r="K102" s="355"/>
      <c r="L102" s="354"/>
      <c r="M102" s="355"/>
      <c r="N102" s="356"/>
      <c r="O102" s="381"/>
      <c r="P102" s="382"/>
      <c r="Q102" s="382"/>
    </row>
    <row r="103" spans="1:17" x14ac:dyDescent="0.2">
      <c r="A103" s="49"/>
      <c r="B103" s="7"/>
      <c r="C103" s="7"/>
      <c r="D103" s="7"/>
      <c r="E103" s="7"/>
      <c r="F103" s="107"/>
      <c r="G103" s="108"/>
      <c r="H103" s="109"/>
      <c r="I103" s="107"/>
      <c r="J103" s="108"/>
      <c r="K103" s="108"/>
      <c r="L103" s="107"/>
      <c r="M103" s="108"/>
      <c r="N103" s="109"/>
      <c r="O103" s="338"/>
      <c r="P103" s="111"/>
      <c r="Q103" s="111"/>
    </row>
    <row r="104" spans="1:17" x14ac:dyDescent="0.2">
      <c r="B104" s="25">
        <f>SUM(B100:B103)</f>
        <v>5000000</v>
      </c>
      <c r="C104" s="25">
        <f t="shared" ref="C104:E104" si="15">SUM(C100:C103)</f>
        <v>5850000</v>
      </c>
      <c r="D104" s="25">
        <f t="shared" si="15"/>
        <v>8450000</v>
      </c>
      <c r="E104" s="25">
        <f t="shared" si="15"/>
        <v>0</v>
      </c>
      <c r="F104" s="94">
        <f>SUM(F100:H103)</f>
        <v>1610000</v>
      </c>
      <c r="G104" s="95"/>
      <c r="H104" s="95"/>
      <c r="I104" s="94">
        <f t="shared" ref="I104" si="16">SUM(I100:K103)</f>
        <v>43827500</v>
      </c>
      <c r="J104" s="95"/>
      <c r="K104" s="95"/>
      <c r="L104" s="94">
        <f t="shared" ref="L104" si="17">SUM(L100:N103)</f>
        <v>0</v>
      </c>
      <c r="M104" s="95"/>
      <c r="N104" s="95"/>
      <c r="O104" s="94">
        <f>SUM(O100:Q103)</f>
        <v>64737500</v>
      </c>
      <c r="P104" s="95"/>
      <c r="Q104" s="95"/>
    </row>
  </sheetData>
  <mergeCells count="291"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30:B30"/>
    <mergeCell ref="E30:G30"/>
    <mergeCell ref="H30:R30"/>
    <mergeCell ref="A31:R31"/>
    <mergeCell ref="A32:A34"/>
    <mergeCell ref="B32:R34"/>
    <mergeCell ref="A26:B26"/>
    <mergeCell ref="F26:G26"/>
    <mergeCell ref="H26:J26"/>
    <mergeCell ref="K26:M26"/>
    <mergeCell ref="A27:R27"/>
    <mergeCell ref="A28:B28"/>
    <mergeCell ref="A35:R35"/>
    <mergeCell ref="A36:A38"/>
    <mergeCell ref="B36:R38"/>
    <mergeCell ref="A39:R39"/>
    <mergeCell ref="A40:G40"/>
    <mergeCell ref="H40:I41"/>
    <mergeCell ref="J40:K41"/>
    <mergeCell ref="L40:M41"/>
    <mergeCell ref="N40:O41"/>
    <mergeCell ref="P40:Q41"/>
    <mergeCell ref="B41:C41"/>
    <mergeCell ref="F41:G41"/>
    <mergeCell ref="P42:Q42"/>
    <mergeCell ref="H43:I43"/>
    <mergeCell ref="J43:K43"/>
    <mergeCell ref="L43:M43"/>
    <mergeCell ref="N43:O43"/>
    <mergeCell ref="P43:Q43"/>
    <mergeCell ref="R40:R41"/>
    <mergeCell ref="P45:Q45"/>
    <mergeCell ref="A46:R46"/>
    <mergeCell ref="A42:A45"/>
    <mergeCell ref="B42:C45"/>
    <mergeCell ref="D42:D45"/>
    <mergeCell ref="E42:E43"/>
    <mergeCell ref="F42:G45"/>
    <mergeCell ref="H42:I42"/>
    <mergeCell ref="J42:K42"/>
    <mergeCell ref="L42:M42"/>
    <mergeCell ref="N42:O42"/>
    <mergeCell ref="A47:R47"/>
    <mergeCell ref="A48:R48"/>
    <mergeCell ref="A49:E49"/>
    <mergeCell ref="F49:H49"/>
    <mergeCell ref="I49:L49"/>
    <mergeCell ref="M49:O49"/>
    <mergeCell ref="P49:R49"/>
    <mergeCell ref="E44:E45"/>
    <mergeCell ref="H44:I44"/>
    <mergeCell ref="J44:K44"/>
    <mergeCell ref="L44:M44"/>
    <mergeCell ref="N44:O44"/>
    <mergeCell ref="P44:Q44"/>
    <mergeCell ref="H45:I45"/>
    <mergeCell ref="J45:K45"/>
    <mergeCell ref="L45:M45"/>
    <mergeCell ref="N45:O45"/>
    <mergeCell ref="P51:Q51"/>
    <mergeCell ref="H52:I52"/>
    <mergeCell ref="J52:K52"/>
    <mergeCell ref="L52:M52"/>
    <mergeCell ref="N52:O52"/>
    <mergeCell ref="P52:Q52"/>
    <mergeCell ref="P50:Q50"/>
    <mergeCell ref="A51:A54"/>
    <mergeCell ref="B51:C54"/>
    <mergeCell ref="D51:D54"/>
    <mergeCell ref="E51:E52"/>
    <mergeCell ref="F51:G54"/>
    <mergeCell ref="H51:I51"/>
    <mergeCell ref="J51:K51"/>
    <mergeCell ref="L51:M51"/>
    <mergeCell ref="N51:O51"/>
    <mergeCell ref="B50:C50"/>
    <mergeCell ref="F50:G50"/>
    <mergeCell ref="H50:I50"/>
    <mergeCell ref="J50:K50"/>
    <mergeCell ref="L50:M50"/>
    <mergeCell ref="N50:O50"/>
    <mergeCell ref="P54:Q54"/>
    <mergeCell ref="A55:R55"/>
    <mergeCell ref="A56:E56"/>
    <mergeCell ref="F56:H56"/>
    <mergeCell ref="I56:L56"/>
    <mergeCell ref="M56:O56"/>
    <mergeCell ref="P56:R56"/>
    <mergeCell ref="E53:E54"/>
    <mergeCell ref="H53:I53"/>
    <mergeCell ref="J53:K53"/>
    <mergeCell ref="L53:M53"/>
    <mergeCell ref="N53:O53"/>
    <mergeCell ref="P53:Q53"/>
    <mergeCell ref="H54:I54"/>
    <mergeCell ref="J54:K54"/>
    <mergeCell ref="L54:M54"/>
    <mergeCell ref="N54:O54"/>
    <mergeCell ref="P58:Q58"/>
    <mergeCell ref="H59:I59"/>
    <mergeCell ref="J59:K59"/>
    <mergeCell ref="L59:M59"/>
    <mergeCell ref="N59:O59"/>
    <mergeCell ref="P59:Q59"/>
    <mergeCell ref="P57:Q57"/>
    <mergeCell ref="A58:A61"/>
    <mergeCell ref="B58:C61"/>
    <mergeCell ref="D58:D61"/>
    <mergeCell ref="E58:E59"/>
    <mergeCell ref="F58:G61"/>
    <mergeCell ref="H58:I58"/>
    <mergeCell ref="J58:K58"/>
    <mergeCell ref="L58:M58"/>
    <mergeCell ref="N58:O58"/>
    <mergeCell ref="B57:C57"/>
    <mergeCell ref="F57:G57"/>
    <mergeCell ref="H57:I57"/>
    <mergeCell ref="J57:K57"/>
    <mergeCell ref="L57:M57"/>
    <mergeCell ref="N57:O57"/>
    <mergeCell ref="P61:Q61"/>
    <mergeCell ref="A62:R62"/>
    <mergeCell ref="A63:E63"/>
    <mergeCell ref="F63:H63"/>
    <mergeCell ref="I63:L63"/>
    <mergeCell ref="M63:O63"/>
    <mergeCell ref="P63:R63"/>
    <mergeCell ref="E60:E61"/>
    <mergeCell ref="H60:I60"/>
    <mergeCell ref="J60:K60"/>
    <mergeCell ref="L60:M60"/>
    <mergeCell ref="N60:O60"/>
    <mergeCell ref="P60:Q60"/>
    <mergeCell ref="H61:I61"/>
    <mergeCell ref="J61:K61"/>
    <mergeCell ref="L61:M61"/>
    <mergeCell ref="N61:O61"/>
    <mergeCell ref="P65:Q65"/>
    <mergeCell ref="H66:I66"/>
    <mergeCell ref="J66:K66"/>
    <mergeCell ref="L66:M66"/>
    <mergeCell ref="N66:O66"/>
    <mergeCell ref="P66:Q66"/>
    <mergeCell ref="P64:Q64"/>
    <mergeCell ref="A65:A68"/>
    <mergeCell ref="B65:C68"/>
    <mergeCell ref="D65:D68"/>
    <mergeCell ref="E65:E66"/>
    <mergeCell ref="F65:G68"/>
    <mergeCell ref="H65:I65"/>
    <mergeCell ref="J65:K65"/>
    <mergeCell ref="L65:M65"/>
    <mergeCell ref="N65:O65"/>
    <mergeCell ref="B64:C64"/>
    <mergeCell ref="F64:G64"/>
    <mergeCell ref="H64:I64"/>
    <mergeCell ref="J64:K64"/>
    <mergeCell ref="L64:M64"/>
    <mergeCell ref="N64:O64"/>
    <mergeCell ref="P68:Q68"/>
    <mergeCell ref="A69:R69"/>
    <mergeCell ref="A70:R70"/>
    <mergeCell ref="A71:C71"/>
    <mergeCell ref="D71:K71"/>
    <mergeCell ref="L71:O71"/>
    <mergeCell ref="P71:R71"/>
    <mergeCell ref="E67:E68"/>
    <mergeCell ref="H67:I67"/>
    <mergeCell ref="J67:K67"/>
    <mergeCell ref="L67:M67"/>
    <mergeCell ref="N67:O67"/>
    <mergeCell ref="P67:Q67"/>
    <mergeCell ref="H68:I68"/>
    <mergeCell ref="J68:K68"/>
    <mergeCell ref="L68:M68"/>
    <mergeCell ref="N68:O68"/>
    <mergeCell ref="D75:K75"/>
    <mergeCell ref="L75:O75"/>
    <mergeCell ref="P75:R75"/>
    <mergeCell ref="D76:K76"/>
    <mergeCell ref="L76:O76"/>
    <mergeCell ref="P76:R76"/>
    <mergeCell ref="A72:C76"/>
    <mergeCell ref="D72:K72"/>
    <mergeCell ref="L72:O72"/>
    <mergeCell ref="P72:R72"/>
    <mergeCell ref="D73:K73"/>
    <mergeCell ref="L73:O73"/>
    <mergeCell ref="P73:R73"/>
    <mergeCell ref="D74:K74"/>
    <mergeCell ref="L74:O74"/>
    <mergeCell ref="P74:R74"/>
    <mergeCell ref="E88:K88"/>
    <mergeCell ref="L88:R88"/>
    <mergeCell ref="A77:C80"/>
    <mergeCell ref="D77:K77"/>
    <mergeCell ref="L77:O77"/>
    <mergeCell ref="P77:R77"/>
    <mergeCell ref="D78:K78"/>
    <mergeCell ref="L78:O78"/>
    <mergeCell ref="P78:R78"/>
    <mergeCell ref="D79:K79"/>
    <mergeCell ref="L79:O79"/>
    <mergeCell ref="P79:R79"/>
    <mergeCell ref="D80:K80"/>
    <mergeCell ref="L80:O80"/>
    <mergeCell ref="P80:R80"/>
    <mergeCell ref="A89:C89"/>
    <mergeCell ref="E89:K89"/>
    <mergeCell ref="L89:R89"/>
    <mergeCell ref="D85:K85"/>
    <mergeCell ref="L85:O85"/>
    <mergeCell ref="P85:R85"/>
    <mergeCell ref="A86:R86"/>
    <mergeCell ref="A87:C87"/>
    <mergeCell ref="E87:K87"/>
    <mergeCell ref="L87:R87"/>
    <mergeCell ref="A81:C85"/>
    <mergeCell ref="D83:K83"/>
    <mergeCell ref="L83:O83"/>
    <mergeCell ref="P83:R83"/>
    <mergeCell ref="D84:K84"/>
    <mergeCell ref="L84:O84"/>
    <mergeCell ref="P84:R84"/>
    <mergeCell ref="D81:K81"/>
    <mergeCell ref="L81:O81"/>
    <mergeCell ref="P81:R81"/>
    <mergeCell ref="D82:K82"/>
    <mergeCell ref="L82:O82"/>
    <mergeCell ref="P82:R82"/>
    <mergeCell ref="A88:C88"/>
    <mergeCell ref="F99:H99"/>
    <mergeCell ref="I99:K99"/>
    <mergeCell ref="L99:N99"/>
    <mergeCell ref="O99:Q99"/>
    <mergeCell ref="F100:H100"/>
    <mergeCell ref="I100:K100"/>
    <mergeCell ref="L100:N100"/>
    <mergeCell ref="O100:Q100"/>
    <mergeCell ref="A90:C90"/>
    <mergeCell ref="E90:K90"/>
    <mergeCell ref="L90:R90"/>
    <mergeCell ref="A91:R91"/>
    <mergeCell ref="A92:A95"/>
    <mergeCell ref="C92:R92"/>
    <mergeCell ref="C93:R93"/>
    <mergeCell ref="B94:B95"/>
    <mergeCell ref="C94:R95"/>
    <mergeCell ref="F103:H103"/>
    <mergeCell ref="I103:K103"/>
    <mergeCell ref="L103:N103"/>
    <mergeCell ref="O103:Q103"/>
    <mergeCell ref="F104:H104"/>
    <mergeCell ref="I104:K104"/>
    <mergeCell ref="L104:N104"/>
    <mergeCell ref="O104:Q104"/>
    <mergeCell ref="F101:H101"/>
    <mergeCell ref="I101:K101"/>
    <mergeCell ref="L101:N101"/>
    <mergeCell ref="O101:Q101"/>
    <mergeCell ref="F102:H102"/>
    <mergeCell ref="I102:K102"/>
    <mergeCell ref="L102:N102"/>
    <mergeCell ref="O102:Q102"/>
  </mergeCells>
  <pageMargins left="0.7" right="0.7" top="0.75" bottom="0.75" header="0.3" footer="0.3"/>
  <pageSetup scale="66" fitToHeight="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132B0-16A9-4D75-BC31-E5B221B1B45A}">
  <sheetPr>
    <tabColor rgb="FF92D050"/>
    <pageSetUpPr fitToPage="1"/>
  </sheetPr>
  <dimension ref="A1:T106"/>
  <sheetViews>
    <sheetView showGridLines="0" topLeftCell="A50" zoomScaleNormal="100" workbookViewId="0">
      <selection activeCell="N45" sqref="N45:O45"/>
    </sheetView>
  </sheetViews>
  <sheetFormatPr baseColWidth="10" defaultColWidth="9.140625" defaultRowHeight="12.75" x14ac:dyDescent="0.2"/>
  <cols>
    <col min="1" max="1" width="25.7109375" customWidth="1"/>
    <col min="2" max="2" width="11.42578125" customWidth="1"/>
    <col min="3" max="3" width="14.5703125" customWidth="1"/>
    <col min="4" max="4" width="16.42578125" bestFit="1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7.140625" customWidth="1"/>
    <col min="10" max="10" width="7.28515625" customWidth="1"/>
    <col min="11" max="11" width="9.7109375" customWidth="1"/>
    <col min="12" max="12" width="4.140625" customWidth="1"/>
    <col min="13" max="13" width="9.42578125" customWidth="1"/>
    <col min="14" max="14" width="4.5703125" customWidth="1"/>
    <col min="15" max="15" width="9.7109375" customWidth="1"/>
    <col min="16" max="16" width="5.140625" customWidth="1"/>
    <col min="17" max="17" width="8.28515625" customWidth="1"/>
    <col min="18" max="18" width="15.42578125" customWidth="1"/>
    <col min="20" max="20" width="13.85546875" bestFit="1" customWidth="1"/>
  </cols>
  <sheetData>
    <row r="1" spans="1:18" x14ac:dyDescent="0.2">
      <c r="A1" s="219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1"/>
    </row>
    <row r="2" spans="1:18" ht="23.25" x14ac:dyDescent="0.35">
      <c r="A2" s="222" t="s">
        <v>117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4"/>
    </row>
    <row r="3" spans="1:18" ht="20.25" x14ac:dyDescent="0.2">
      <c r="A3" s="225" t="s">
        <v>272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7"/>
    </row>
    <row r="4" spans="1:18" ht="18" x14ac:dyDescent="0.25">
      <c r="A4" s="228" t="s">
        <v>273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30"/>
    </row>
    <row r="5" spans="1:18" ht="18" x14ac:dyDescent="0.25">
      <c r="A5" s="228" t="s">
        <v>118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30"/>
    </row>
    <row r="6" spans="1:18" x14ac:dyDescent="0.2">
      <c r="A6" s="231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3"/>
    </row>
    <row r="7" spans="1:18" x14ac:dyDescent="0.2">
      <c r="A7" s="237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3"/>
    </row>
    <row r="8" spans="1:18" x14ac:dyDescent="0.2">
      <c r="A8" s="237"/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3"/>
    </row>
    <row r="9" spans="1:18" x14ac:dyDescent="0.2">
      <c r="A9" s="238"/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40"/>
    </row>
    <row r="10" spans="1:18" s="6" customFormat="1" ht="12.75" customHeight="1" x14ac:dyDescent="0.2">
      <c r="A10" s="241" t="s">
        <v>2</v>
      </c>
      <c r="B10" s="243" t="s">
        <v>274</v>
      </c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5"/>
    </row>
    <row r="11" spans="1:18" s="6" customFormat="1" ht="12.75" customHeight="1" x14ac:dyDescent="0.2">
      <c r="A11" s="242"/>
      <c r="B11" s="246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8"/>
    </row>
    <row r="12" spans="1:18" s="6" customFormat="1" ht="12.75" customHeight="1" x14ac:dyDescent="0.2">
      <c r="A12" s="242"/>
      <c r="B12" s="249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1"/>
    </row>
    <row r="13" spans="1:18" s="6" customFormat="1" x14ac:dyDescent="0.2">
      <c r="A13" s="252" t="s">
        <v>3</v>
      </c>
      <c r="B13" s="255" t="s">
        <v>275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</row>
    <row r="14" spans="1:18" s="6" customFormat="1" x14ac:dyDescent="0.2">
      <c r="A14" s="253"/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</row>
    <row r="15" spans="1:18" s="6" customFormat="1" x14ac:dyDescent="0.2">
      <c r="A15" s="253"/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</row>
    <row r="16" spans="1:18" s="6" customFormat="1" ht="12.75" hidden="1" customHeight="1" x14ac:dyDescent="0.2">
      <c r="A16" s="254"/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</row>
    <row r="17" spans="1:18" s="6" customFormat="1" x14ac:dyDescent="0.2">
      <c r="A17" s="136" t="s">
        <v>4</v>
      </c>
      <c r="B17" s="256" t="s">
        <v>276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8"/>
    </row>
    <row r="18" spans="1:18" s="6" customFormat="1" x14ac:dyDescent="0.2">
      <c r="A18" s="137"/>
      <c r="B18" s="259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1"/>
    </row>
    <row r="19" spans="1:18" s="6" customFormat="1" ht="33.75" customHeight="1" x14ac:dyDescent="0.2">
      <c r="A19" s="29" t="s">
        <v>5</v>
      </c>
      <c r="B19" s="264" t="s">
        <v>277</v>
      </c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6"/>
    </row>
    <row r="20" spans="1:18" s="6" customFormat="1" x14ac:dyDescent="0.2">
      <c r="A20" s="136" t="s">
        <v>6</v>
      </c>
      <c r="B20" s="181">
        <v>0</v>
      </c>
      <c r="C20" s="182"/>
      <c r="D20" s="182"/>
      <c r="E20" s="183"/>
      <c r="F20" s="155" t="s">
        <v>7</v>
      </c>
      <c r="G20" s="156"/>
      <c r="H20" s="156"/>
      <c r="I20" s="156"/>
      <c r="J20" s="156"/>
      <c r="K20" s="157"/>
      <c r="L20" s="384">
        <v>2130000</v>
      </c>
      <c r="M20" s="385"/>
      <c r="N20" s="385"/>
      <c r="O20" s="385"/>
      <c r="P20" s="385"/>
      <c r="Q20" s="385"/>
      <c r="R20" s="386"/>
    </row>
    <row r="21" spans="1:18" s="6" customFormat="1" x14ac:dyDescent="0.2">
      <c r="A21" s="137"/>
      <c r="B21" s="184"/>
      <c r="C21" s="185"/>
      <c r="D21" s="185"/>
      <c r="E21" s="186"/>
      <c r="F21" s="161"/>
      <c r="G21" s="162"/>
      <c r="H21" s="162"/>
      <c r="I21" s="162"/>
      <c r="J21" s="162"/>
      <c r="K21" s="163"/>
      <c r="L21" s="387"/>
      <c r="M21" s="388"/>
      <c r="N21" s="388"/>
      <c r="O21" s="388"/>
      <c r="P21" s="388"/>
      <c r="Q21" s="388"/>
      <c r="R21" s="389"/>
    </row>
    <row r="22" spans="1:18" s="6" customFormat="1" x14ac:dyDescent="0.2">
      <c r="A22" s="178"/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80"/>
    </row>
    <row r="23" spans="1:18" s="6" customFormat="1" ht="32.25" customHeight="1" x14ac:dyDescent="0.2">
      <c r="A23" s="153" t="s">
        <v>8</v>
      </c>
      <c r="B23" s="154"/>
      <c r="C23" s="208" t="s">
        <v>278</v>
      </c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10"/>
    </row>
    <row r="24" spans="1:18" s="6" customFormat="1" ht="65.25" customHeight="1" x14ac:dyDescent="0.2">
      <c r="A24" s="151" t="s">
        <v>9</v>
      </c>
      <c r="B24" s="152"/>
      <c r="C24" s="112" t="s">
        <v>279</v>
      </c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4"/>
    </row>
    <row r="25" spans="1:18" s="16" customFormat="1" ht="18" customHeight="1" x14ac:dyDescent="0.2">
      <c r="A25" s="153" t="s">
        <v>10</v>
      </c>
      <c r="B25" s="154"/>
      <c r="C25" s="153" t="s">
        <v>11</v>
      </c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54"/>
    </row>
    <row r="26" spans="1:18" s="6" customFormat="1" ht="24" customHeight="1" x14ac:dyDescent="0.2">
      <c r="A26" s="171" t="s">
        <v>12</v>
      </c>
      <c r="B26" s="154"/>
      <c r="C26" s="12" t="s">
        <v>13</v>
      </c>
      <c r="D26" s="12" t="s">
        <v>14</v>
      </c>
      <c r="E26" s="12" t="s">
        <v>15</v>
      </c>
      <c r="F26" s="262" t="s">
        <v>280</v>
      </c>
      <c r="G26" s="263"/>
      <c r="H26" s="151" t="s">
        <v>16</v>
      </c>
      <c r="I26" s="207"/>
      <c r="J26" s="152"/>
      <c r="K26" s="171" t="s">
        <v>281</v>
      </c>
      <c r="L26" s="177"/>
      <c r="M26" s="154"/>
      <c r="N26" s="77"/>
      <c r="O26" s="78"/>
      <c r="P26" s="78"/>
      <c r="Q26" s="78"/>
      <c r="R26" s="79"/>
    </row>
    <row r="27" spans="1:18" s="6" customFormat="1" x14ac:dyDescent="0.2">
      <c r="A27" s="203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5"/>
    </row>
    <row r="28" spans="1:18" s="6" customFormat="1" ht="24" customHeight="1" x14ac:dyDescent="0.2">
      <c r="A28" s="153" t="s">
        <v>17</v>
      </c>
      <c r="B28" s="154"/>
      <c r="C28" s="26" t="s">
        <v>119</v>
      </c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9"/>
    </row>
    <row r="29" spans="1:18" s="6" customFormat="1" ht="4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</row>
    <row r="30" spans="1:18" s="6" customFormat="1" ht="51.75" customHeight="1" x14ac:dyDescent="0.2">
      <c r="A30" s="171" t="s">
        <v>18</v>
      </c>
      <c r="B30" s="154"/>
      <c r="C30" s="18" t="s">
        <v>19</v>
      </c>
      <c r="D30" s="18" t="s">
        <v>20</v>
      </c>
      <c r="E30" s="206" t="s">
        <v>21</v>
      </c>
      <c r="F30" s="207"/>
      <c r="G30" s="152"/>
      <c r="H30" s="172"/>
      <c r="I30" s="173"/>
      <c r="J30" s="173"/>
      <c r="K30" s="173"/>
      <c r="L30" s="173"/>
      <c r="M30" s="173"/>
      <c r="N30" s="173"/>
      <c r="O30" s="173"/>
      <c r="P30" s="173"/>
      <c r="Q30" s="173"/>
      <c r="R30" s="174"/>
    </row>
    <row r="31" spans="1:18" s="6" customFormat="1" x14ac:dyDescent="0.2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70"/>
    </row>
    <row r="32" spans="1:18" ht="12.75" customHeight="1" x14ac:dyDescent="0.2">
      <c r="A32" s="140" t="s">
        <v>22</v>
      </c>
      <c r="B32" s="155" t="s">
        <v>282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7"/>
    </row>
    <row r="33" spans="1:19" x14ac:dyDescent="0.2">
      <c r="A33" s="141"/>
      <c r="B33" s="158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60"/>
    </row>
    <row r="34" spans="1:19" x14ac:dyDescent="0.2">
      <c r="A34" s="141"/>
      <c r="B34" s="161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3"/>
    </row>
    <row r="35" spans="1:19" x14ac:dyDescent="0.2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6"/>
    </row>
    <row r="36" spans="1:19" ht="12.75" customHeight="1" x14ac:dyDescent="0.2">
      <c r="A36" s="136" t="s">
        <v>23</v>
      </c>
      <c r="B36" s="155" t="s">
        <v>283</v>
      </c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7"/>
    </row>
    <row r="37" spans="1:19" x14ac:dyDescent="0.2">
      <c r="A37" s="138"/>
      <c r="B37" s="158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60"/>
    </row>
    <row r="38" spans="1:19" x14ac:dyDescent="0.2">
      <c r="A38" s="139"/>
      <c r="B38" s="161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3"/>
    </row>
    <row r="39" spans="1:19" x14ac:dyDescent="0.2">
      <c r="A39" s="120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2"/>
    </row>
    <row r="40" spans="1:19" ht="28.5" customHeight="1" x14ac:dyDescent="0.2">
      <c r="A40" s="277" t="s">
        <v>24</v>
      </c>
      <c r="B40" s="278"/>
      <c r="C40" s="278"/>
      <c r="D40" s="278"/>
      <c r="E40" s="278"/>
      <c r="F40" s="278"/>
      <c r="G40" s="279"/>
      <c r="H40" s="271"/>
      <c r="I40" s="272"/>
      <c r="J40" s="267" t="s">
        <v>25</v>
      </c>
      <c r="K40" s="268"/>
      <c r="L40" s="267" t="s">
        <v>26</v>
      </c>
      <c r="M40" s="268"/>
      <c r="N40" s="267" t="s">
        <v>27</v>
      </c>
      <c r="O40" s="268"/>
      <c r="P40" s="267" t="s">
        <v>28</v>
      </c>
      <c r="Q40" s="268"/>
      <c r="R40" s="164" t="s">
        <v>29</v>
      </c>
    </row>
    <row r="41" spans="1:19" ht="27.75" customHeight="1" x14ac:dyDescent="0.2">
      <c r="A41" s="73" t="s">
        <v>30</v>
      </c>
      <c r="B41" s="237" t="s">
        <v>31</v>
      </c>
      <c r="C41" s="233"/>
      <c r="D41" s="75" t="s">
        <v>32</v>
      </c>
      <c r="E41" s="80" t="s">
        <v>33</v>
      </c>
      <c r="F41" s="275" t="s">
        <v>34</v>
      </c>
      <c r="G41" s="276"/>
      <c r="H41" s="273"/>
      <c r="I41" s="274"/>
      <c r="J41" s="269"/>
      <c r="K41" s="270"/>
      <c r="L41" s="269"/>
      <c r="M41" s="270"/>
      <c r="N41" s="269"/>
      <c r="O41" s="270"/>
      <c r="P41" s="269"/>
      <c r="Q41" s="270"/>
      <c r="R41" s="165"/>
    </row>
    <row r="42" spans="1:19" ht="16.5" customHeight="1" x14ac:dyDescent="0.2">
      <c r="A42" s="99" t="s">
        <v>284</v>
      </c>
      <c r="B42" s="130" t="s">
        <v>115</v>
      </c>
      <c r="C42" s="146"/>
      <c r="D42" s="166" t="s">
        <v>35</v>
      </c>
      <c r="E42" s="282" t="s">
        <v>57</v>
      </c>
      <c r="F42" s="166" t="s">
        <v>120</v>
      </c>
      <c r="G42" s="167"/>
      <c r="H42" s="144" t="s">
        <v>36</v>
      </c>
      <c r="I42" s="145"/>
      <c r="J42" s="175">
        <f>J44/$R$44</f>
        <v>0.19483568075117372</v>
      </c>
      <c r="K42" s="176"/>
      <c r="L42" s="175">
        <f>L44/R44</f>
        <v>0.42957746478873238</v>
      </c>
      <c r="M42" s="176"/>
      <c r="N42" s="175">
        <f>N44/R44</f>
        <v>0.28638497652582162</v>
      </c>
      <c r="O42" s="176"/>
      <c r="P42" s="175">
        <f>P44/R44</f>
        <v>8.9201877934272297E-2</v>
      </c>
      <c r="Q42" s="176"/>
      <c r="R42" s="390">
        <f>SUM(J42:Q42)</f>
        <v>1</v>
      </c>
      <c r="S42" s="391"/>
    </row>
    <row r="43" spans="1:19" ht="23.25" customHeight="1" x14ac:dyDescent="0.2">
      <c r="A43" s="100"/>
      <c r="B43" s="147"/>
      <c r="C43" s="148"/>
      <c r="D43" s="167"/>
      <c r="E43" s="283"/>
      <c r="F43" s="167"/>
      <c r="G43" s="167"/>
      <c r="H43" s="144" t="s">
        <v>37</v>
      </c>
      <c r="I43" s="145"/>
      <c r="J43" s="175">
        <f>J45/$R$44</f>
        <v>7.0422535211267607E-3</v>
      </c>
      <c r="K43" s="176"/>
      <c r="L43" s="175">
        <f t="shared" ref="L43" si="0">L45/$R$44</f>
        <v>2.5821596244131457E-2</v>
      </c>
      <c r="M43" s="176"/>
      <c r="N43" s="175">
        <f t="shared" ref="N43" si="1">N45/$R$44</f>
        <v>0</v>
      </c>
      <c r="O43" s="176"/>
      <c r="P43" s="175">
        <f t="shared" ref="P43" si="2">P45/$R$44</f>
        <v>0</v>
      </c>
      <c r="Q43" s="176"/>
      <c r="R43" s="390">
        <f>SUM(J43:Q43)</f>
        <v>3.2863849765258218E-2</v>
      </c>
    </row>
    <row r="44" spans="1:19" ht="16.5" customHeight="1" x14ac:dyDescent="0.2">
      <c r="A44" s="100"/>
      <c r="B44" s="147"/>
      <c r="C44" s="148"/>
      <c r="D44" s="167"/>
      <c r="E44" s="282" t="s">
        <v>116</v>
      </c>
      <c r="F44" s="167"/>
      <c r="G44" s="167"/>
      <c r="H44" s="144" t="s">
        <v>38</v>
      </c>
      <c r="I44" s="145"/>
      <c r="J44" s="142">
        <f>J54+J61+J68</f>
        <v>415000</v>
      </c>
      <c r="K44" s="143"/>
      <c r="L44" s="142">
        <f t="shared" ref="L44:L45" si="3">L54+L61+L68</f>
        <v>915000</v>
      </c>
      <c r="M44" s="143"/>
      <c r="N44" s="142">
        <f t="shared" ref="N44:N45" si="4">N54+N61+N68</f>
        <v>610000</v>
      </c>
      <c r="O44" s="143"/>
      <c r="P44" s="142">
        <f t="shared" ref="P44:P45" si="5">P54+P61+P68</f>
        <v>190000</v>
      </c>
      <c r="Q44" s="143"/>
      <c r="R44" s="56">
        <f>SUM(J44:Q44)</f>
        <v>2130000</v>
      </c>
    </row>
    <row r="45" spans="1:19" ht="30.75" customHeight="1" x14ac:dyDescent="0.2">
      <c r="A45" s="100"/>
      <c r="B45" s="149"/>
      <c r="C45" s="150"/>
      <c r="D45" s="167"/>
      <c r="E45" s="284"/>
      <c r="F45" s="167"/>
      <c r="G45" s="167"/>
      <c r="H45" s="144" t="s">
        <v>39</v>
      </c>
      <c r="I45" s="145"/>
      <c r="J45" s="392">
        <f>J55+J62+J69</f>
        <v>15000</v>
      </c>
      <c r="K45" s="393"/>
      <c r="L45" s="392">
        <f t="shared" si="3"/>
        <v>55000</v>
      </c>
      <c r="M45" s="393"/>
      <c r="N45" s="392">
        <f t="shared" si="4"/>
        <v>0</v>
      </c>
      <c r="O45" s="393"/>
      <c r="P45" s="392">
        <f t="shared" si="5"/>
        <v>0</v>
      </c>
      <c r="Q45" s="393"/>
      <c r="R45" s="56">
        <f>SUM(J45:Q45)</f>
        <v>70000</v>
      </c>
    </row>
    <row r="46" spans="1:19" x14ac:dyDescent="0.2">
      <c r="A46" s="214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6"/>
    </row>
    <row r="47" spans="1:19" ht="30" customHeight="1" x14ac:dyDescent="0.2">
      <c r="A47" s="289" t="s">
        <v>121</v>
      </c>
      <c r="B47" s="290"/>
      <c r="C47" s="290"/>
      <c r="D47" s="290"/>
      <c r="E47" s="290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9"/>
    </row>
    <row r="48" spans="1:19" ht="17.25" customHeight="1" x14ac:dyDescent="0.2">
      <c r="A48" s="211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3"/>
    </row>
    <row r="49" spans="1:20" x14ac:dyDescent="0.2">
      <c r="A49" s="211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3"/>
    </row>
    <row r="50" spans="1:20" ht="25.5" customHeight="1" x14ac:dyDescent="0.2">
      <c r="A50" s="293" t="s">
        <v>285</v>
      </c>
      <c r="B50" s="294"/>
      <c r="C50" s="294"/>
      <c r="D50" s="294"/>
      <c r="E50" s="295"/>
      <c r="F50" s="195" t="s">
        <v>40</v>
      </c>
      <c r="G50" s="285"/>
      <c r="H50" s="285"/>
      <c r="I50" s="195" t="s">
        <v>286</v>
      </c>
      <c r="J50" s="118"/>
      <c r="K50" s="118"/>
      <c r="L50" s="119"/>
      <c r="M50" s="117" t="s">
        <v>41</v>
      </c>
      <c r="N50" s="118"/>
      <c r="O50" s="118"/>
      <c r="P50" s="195" t="s">
        <v>287</v>
      </c>
      <c r="Q50" s="285"/>
      <c r="R50" s="286"/>
    </row>
    <row r="51" spans="1:20" x14ac:dyDescent="0.2">
      <c r="A51" s="85" t="s">
        <v>30</v>
      </c>
      <c r="B51" s="217" t="s">
        <v>31</v>
      </c>
      <c r="C51" s="218"/>
      <c r="D51" s="74" t="s">
        <v>32</v>
      </c>
      <c r="E51" s="40" t="s">
        <v>33</v>
      </c>
      <c r="F51" s="144" t="s">
        <v>34</v>
      </c>
      <c r="G51" s="145"/>
      <c r="H51" s="153"/>
      <c r="I51" s="154"/>
      <c r="J51" s="287" t="s">
        <v>25</v>
      </c>
      <c r="K51" s="288"/>
      <c r="L51" s="287" t="s">
        <v>26</v>
      </c>
      <c r="M51" s="288"/>
      <c r="N51" s="287" t="s">
        <v>27</v>
      </c>
      <c r="O51" s="288"/>
      <c r="P51" s="287" t="s">
        <v>28</v>
      </c>
      <c r="Q51" s="288"/>
      <c r="R51" s="82" t="s">
        <v>1</v>
      </c>
    </row>
    <row r="52" spans="1:20" ht="33.75" customHeight="1" x14ac:dyDescent="0.2">
      <c r="A52" s="394" t="s">
        <v>288</v>
      </c>
      <c r="B52" s="130" t="s">
        <v>115</v>
      </c>
      <c r="C52" s="146"/>
      <c r="D52" s="291" t="s">
        <v>35</v>
      </c>
      <c r="E52" s="282" t="s">
        <v>57</v>
      </c>
      <c r="F52" s="298" t="s">
        <v>58</v>
      </c>
      <c r="G52" s="299"/>
      <c r="H52" s="117" t="s">
        <v>36</v>
      </c>
      <c r="I52" s="119"/>
      <c r="J52" s="175">
        <f>J54/$R$54</f>
        <v>0.25</v>
      </c>
      <c r="K52" s="176"/>
      <c r="L52" s="175">
        <f>L54/R54</f>
        <v>0.25</v>
      </c>
      <c r="M52" s="176"/>
      <c r="N52" s="175">
        <f>N54/R54</f>
        <v>0.25</v>
      </c>
      <c r="O52" s="176"/>
      <c r="P52" s="175">
        <f>P54/R54</f>
        <v>0.25</v>
      </c>
      <c r="Q52" s="176"/>
      <c r="R52" s="42">
        <f>SUM(J52:Q52)</f>
        <v>1</v>
      </c>
      <c r="S52" s="41"/>
    </row>
    <row r="53" spans="1:20" x14ac:dyDescent="0.2">
      <c r="A53" s="395"/>
      <c r="B53" s="147"/>
      <c r="C53" s="148"/>
      <c r="D53" s="292"/>
      <c r="E53" s="283"/>
      <c r="F53" s="300"/>
      <c r="G53" s="301"/>
      <c r="H53" s="117" t="s">
        <v>37</v>
      </c>
      <c r="I53" s="119"/>
      <c r="J53" s="175">
        <f>J55/$R$54</f>
        <v>0</v>
      </c>
      <c r="K53" s="176"/>
      <c r="L53" s="175">
        <f t="shared" ref="L53" si="6">L55/$R$54</f>
        <v>7.4999999999999997E-2</v>
      </c>
      <c r="M53" s="176"/>
      <c r="N53" s="175">
        <f t="shared" ref="N53" si="7">N55/$R$54</f>
        <v>0</v>
      </c>
      <c r="O53" s="176"/>
      <c r="P53" s="175">
        <f t="shared" ref="P53" si="8">P55/$R$54</f>
        <v>0</v>
      </c>
      <c r="Q53" s="176"/>
      <c r="R53" s="83"/>
      <c r="T53" s="396"/>
    </row>
    <row r="54" spans="1:20" ht="13.5" customHeight="1" x14ac:dyDescent="0.2">
      <c r="A54" s="395"/>
      <c r="B54" s="147"/>
      <c r="C54" s="148"/>
      <c r="D54" s="17"/>
      <c r="E54" s="282" t="s">
        <v>116</v>
      </c>
      <c r="F54" s="300"/>
      <c r="G54" s="301"/>
      <c r="H54" s="117" t="s">
        <v>38</v>
      </c>
      <c r="I54" s="119"/>
      <c r="J54" s="354">
        <v>50000</v>
      </c>
      <c r="K54" s="356"/>
      <c r="L54" s="354">
        <v>50000</v>
      </c>
      <c r="M54" s="356"/>
      <c r="N54" s="354">
        <v>50000</v>
      </c>
      <c r="O54" s="356"/>
      <c r="P54" s="354">
        <v>50000</v>
      </c>
      <c r="Q54" s="356"/>
      <c r="R54" s="86">
        <f>SUM(J54:Q54)</f>
        <v>200000</v>
      </c>
    </row>
    <row r="55" spans="1:20" ht="28.5" customHeight="1" x14ac:dyDescent="0.2">
      <c r="A55" s="395"/>
      <c r="B55" s="149"/>
      <c r="C55" s="150"/>
      <c r="D55" s="17"/>
      <c r="E55" s="284"/>
      <c r="F55" s="302"/>
      <c r="G55" s="303"/>
      <c r="H55" s="117" t="s">
        <v>39</v>
      </c>
      <c r="I55" s="119"/>
      <c r="J55" s="397">
        <v>0</v>
      </c>
      <c r="K55" s="398"/>
      <c r="L55" s="397">
        <v>15000</v>
      </c>
      <c r="M55" s="398"/>
      <c r="N55" s="397">
        <v>0</v>
      </c>
      <c r="O55" s="398"/>
      <c r="P55" s="397">
        <v>0</v>
      </c>
      <c r="Q55" s="398"/>
      <c r="R55" s="399">
        <f>J55+L55+N55+P55</f>
        <v>15000</v>
      </c>
    </row>
    <row r="56" spans="1:20" x14ac:dyDescent="0.2">
      <c r="A56" s="211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3"/>
      <c r="T56" s="25"/>
    </row>
    <row r="57" spans="1:20" ht="27" customHeight="1" x14ac:dyDescent="0.2">
      <c r="A57" s="293" t="s">
        <v>289</v>
      </c>
      <c r="B57" s="294"/>
      <c r="C57" s="294"/>
      <c r="D57" s="294"/>
      <c r="E57" s="295"/>
      <c r="F57" s="195" t="s">
        <v>40</v>
      </c>
      <c r="G57" s="285"/>
      <c r="H57" s="285"/>
      <c r="I57" s="195" t="s">
        <v>286</v>
      </c>
      <c r="J57" s="118"/>
      <c r="K57" s="118"/>
      <c r="L57" s="119"/>
      <c r="M57" s="117" t="s">
        <v>41</v>
      </c>
      <c r="N57" s="118"/>
      <c r="O57" s="118"/>
      <c r="P57" s="195" t="s">
        <v>287</v>
      </c>
      <c r="Q57" s="285"/>
      <c r="R57" s="286"/>
      <c r="T57" s="25"/>
    </row>
    <row r="58" spans="1:20" x14ac:dyDescent="0.2">
      <c r="A58" s="85" t="s">
        <v>30</v>
      </c>
      <c r="B58" s="400" t="s">
        <v>290</v>
      </c>
      <c r="C58" s="218"/>
      <c r="D58" s="74" t="s">
        <v>32</v>
      </c>
      <c r="E58" s="40" t="s">
        <v>33</v>
      </c>
      <c r="F58" s="144" t="s">
        <v>34</v>
      </c>
      <c r="G58" s="145"/>
      <c r="H58" s="153"/>
      <c r="I58" s="154"/>
      <c r="J58" s="287" t="s">
        <v>25</v>
      </c>
      <c r="K58" s="288"/>
      <c r="L58" s="287" t="s">
        <v>26</v>
      </c>
      <c r="M58" s="288"/>
      <c r="N58" s="287" t="s">
        <v>27</v>
      </c>
      <c r="O58" s="288"/>
      <c r="P58" s="287" t="s">
        <v>28</v>
      </c>
      <c r="Q58" s="288"/>
      <c r="R58" s="82" t="s">
        <v>1</v>
      </c>
    </row>
    <row r="59" spans="1:20" ht="12.75" customHeight="1" x14ac:dyDescent="0.2">
      <c r="A59" s="394" t="s">
        <v>291</v>
      </c>
      <c r="B59" s="130" t="s">
        <v>115</v>
      </c>
      <c r="C59" s="146"/>
      <c r="D59" s="319" t="s">
        <v>35</v>
      </c>
      <c r="E59" s="282" t="s">
        <v>57</v>
      </c>
      <c r="F59" s="130" t="s">
        <v>58</v>
      </c>
      <c r="G59" s="146"/>
      <c r="H59" s="144" t="s">
        <v>36</v>
      </c>
      <c r="I59" s="145"/>
      <c r="J59" s="175">
        <f>J61/$R$61</f>
        <v>0.18716577540106952</v>
      </c>
      <c r="K59" s="176"/>
      <c r="L59" s="175">
        <f>L61/R61</f>
        <v>0.45454545454545453</v>
      </c>
      <c r="M59" s="176"/>
      <c r="N59" s="175">
        <f>N61/R61</f>
        <v>0.29144385026737968</v>
      </c>
      <c r="O59" s="176"/>
      <c r="P59" s="175">
        <f>P61/R61</f>
        <v>6.684491978609626E-2</v>
      </c>
      <c r="Q59" s="176"/>
      <c r="R59" s="401">
        <f>SUM(J59:Q59)</f>
        <v>1</v>
      </c>
      <c r="S59" s="41"/>
      <c r="T59" s="25"/>
    </row>
    <row r="60" spans="1:20" x14ac:dyDescent="0.2">
      <c r="A60" s="395"/>
      <c r="B60" s="147"/>
      <c r="C60" s="148"/>
      <c r="D60" s="402"/>
      <c r="E60" s="283"/>
      <c r="F60" s="147"/>
      <c r="G60" s="148"/>
      <c r="H60" s="144" t="s">
        <v>37</v>
      </c>
      <c r="I60" s="145"/>
      <c r="J60" s="175">
        <f>J62/$R$61</f>
        <v>8.0213903743315516E-3</v>
      </c>
      <c r="K60" s="176"/>
      <c r="L60" s="175">
        <f t="shared" ref="L60" si="9">L62/$R$61</f>
        <v>1.6042780748663103E-2</v>
      </c>
      <c r="M60" s="176"/>
      <c r="N60" s="175">
        <f t="shared" ref="N60" si="10">N62/$R$61</f>
        <v>0</v>
      </c>
      <c r="O60" s="176"/>
      <c r="P60" s="175">
        <f t="shared" ref="P60" si="11">P62/$R$61</f>
        <v>0</v>
      </c>
      <c r="Q60" s="176"/>
      <c r="R60" s="83"/>
    </row>
    <row r="61" spans="1:20" ht="12.75" customHeight="1" x14ac:dyDescent="0.2">
      <c r="A61" s="395"/>
      <c r="B61" s="147"/>
      <c r="C61" s="148"/>
      <c r="D61" s="402"/>
      <c r="E61" s="282" t="s">
        <v>116</v>
      </c>
      <c r="F61" s="147"/>
      <c r="G61" s="148"/>
      <c r="H61" s="144" t="s">
        <v>38</v>
      </c>
      <c r="I61" s="145"/>
      <c r="J61" s="354">
        <v>350000</v>
      </c>
      <c r="K61" s="356"/>
      <c r="L61" s="354">
        <v>850000</v>
      </c>
      <c r="M61" s="356"/>
      <c r="N61" s="354">
        <v>545000</v>
      </c>
      <c r="O61" s="356"/>
      <c r="P61" s="354">
        <v>125000</v>
      </c>
      <c r="Q61" s="356"/>
      <c r="R61" s="86">
        <f>SUM(J61:Q61)</f>
        <v>1870000</v>
      </c>
    </row>
    <row r="62" spans="1:20" ht="40.5" customHeight="1" x14ac:dyDescent="0.2">
      <c r="A62" s="395"/>
      <c r="B62" s="149"/>
      <c r="C62" s="150"/>
      <c r="D62" s="403"/>
      <c r="E62" s="284"/>
      <c r="F62" s="149"/>
      <c r="G62" s="150"/>
      <c r="H62" s="144" t="s">
        <v>39</v>
      </c>
      <c r="I62" s="145"/>
      <c r="J62" s="397">
        <v>15000</v>
      </c>
      <c r="K62" s="398"/>
      <c r="L62" s="404">
        <v>30000</v>
      </c>
      <c r="M62" s="405"/>
      <c r="N62" s="404">
        <v>0</v>
      </c>
      <c r="O62" s="405"/>
      <c r="P62" s="404">
        <v>0</v>
      </c>
      <c r="Q62" s="405"/>
      <c r="R62" s="406">
        <f>SUM(J62:Q62)</f>
        <v>45000</v>
      </c>
    </row>
    <row r="63" spans="1:20" ht="18" customHeight="1" x14ac:dyDescent="0.2">
      <c r="A63" s="407"/>
      <c r="B63" s="408"/>
      <c r="C63" s="408"/>
      <c r="D63" s="408"/>
      <c r="E63" s="408"/>
      <c r="F63" s="409"/>
      <c r="G63" s="409"/>
      <c r="H63" s="409"/>
      <c r="I63" s="409"/>
      <c r="J63" s="409"/>
      <c r="K63" s="409"/>
      <c r="L63" s="409"/>
      <c r="M63" s="409"/>
      <c r="N63" s="409"/>
      <c r="O63" s="409"/>
      <c r="P63" s="409"/>
      <c r="Q63" s="409"/>
      <c r="R63" s="410"/>
    </row>
    <row r="64" spans="1:20" ht="25.5" customHeight="1" x14ac:dyDescent="0.2">
      <c r="A64" s="293" t="s">
        <v>292</v>
      </c>
      <c r="B64" s="294"/>
      <c r="C64" s="294"/>
      <c r="D64" s="294"/>
      <c r="E64" s="295"/>
      <c r="F64" s="285" t="s">
        <v>40</v>
      </c>
      <c r="G64" s="285"/>
      <c r="H64" s="285"/>
      <c r="I64" s="195" t="s">
        <v>286</v>
      </c>
      <c r="J64" s="118"/>
      <c r="K64" s="118"/>
      <c r="L64" s="119"/>
      <c r="M64" s="117" t="s">
        <v>41</v>
      </c>
      <c r="N64" s="118"/>
      <c r="O64" s="118"/>
      <c r="P64" s="195" t="s">
        <v>287</v>
      </c>
      <c r="Q64" s="285"/>
      <c r="R64" s="286"/>
    </row>
    <row r="65" spans="1:18" ht="48.75" customHeight="1" x14ac:dyDescent="0.2">
      <c r="A65" s="85" t="s">
        <v>30</v>
      </c>
      <c r="B65" s="400" t="s">
        <v>290</v>
      </c>
      <c r="C65" s="218"/>
      <c r="D65" s="74" t="s">
        <v>32</v>
      </c>
      <c r="E65" s="40" t="s">
        <v>33</v>
      </c>
      <c r="F65" s="144" t="s">
        <v>34</v>
      </c>
      <c r="G65" s="145"/>
      <c r="H65" s="153"/>
      <c r="I65" s="154"/>
      <c r="J65" s="287" t="s">
        <v>25</v>
      </c>
      <c r="K65" s="288"/>
      <c r="L65" s="287" t="s">
        <v>26</v>
      </c>
      <c r="M65" s="288"/>
      <c r="N65" s="287" t="s">
        <v>27</v>
      </c>
      <c r="O65" s="288"/>
      <c r="P65" s="287" t="s">
        <v>28</v>
      </c>
      <c r="Q65" s="288"/>
      <c r="R65" s="82" t="s">
        <v>1</v>
      </c>
    </row>
    <row r="66" spans="1:18" x14ac:dyDescent="0.2">
      <c r="A66" s="411" t="s">
        <v>293</v>
      </c>
      <c r="B66" s="130" t="s">
        <v>115</v>
      </c>
      <c r="C66" s="146"/>
      <c r="D66" s="319" t="s">
        <v>35</v>
      </c>
      <c r="E66" s="282" t="s">
        <v>57</v>
      </c>
      <c r="F66" s="130" t="s">
        <v>58</v>
      </c>
      <c r="G66" s="146"/>
      <c r="H66" s="144" t="s">
        <v>36</v>
      </c>
      <c r="I66" s="145"/>
      <c r="J66" s="175">
        <f>J68/$R$68</f>
        <v>0.25</v>
      </c>
      <c r="K66" s="176"/>
      <c r="L66" s="175">
        <f>L68/R68</f>
        <v>0.25</v>
      </c>
      <c r="M66" s="176"/>
      <c r="N66" s="175">
        <f>N68/R68</f>
        <v>0.25</v>
      </c>
      <c r="O66" s="176"/>
      <c r="P66" s="175">
        <f>P68/R68</f>
        <v>0.25</v>
      </c>
      <c r="Q66" s="176"/>
      <c r="R66" s="401">
        <f>SUM(J66:Q66)</f>
        <v>1</v>
      </c>
    </row>
    <row r="67" spans="1:18" x14ac:dyDescent="0.2">
      <c r="A67" s="412"/>
      <c r="B67" s="147"/>
      <c r="C67" s="148"/>
      <c r="D67" s="402"/>
      <c r="E67" s="283"/>
      <c r="F67" s="147"/>
      <c r="G67" s="148"/>
      <c r="H67" s="144" t="s">
        <v>37</v>
      </c>
      <c r="I67" s="145"/>
      <c r="J67" s="175">
        <f>J69/$R$68</f>
        <v>0</v>
      </c>
      <c r="K67" s="176"/>
      <c r="L67" s="175">
        <f t="shared" ref="L67" si="12">L69/$R$68</f>
        <v>0.16666666666666666</v>
      </c>
      <c r="M67" s="176"/>
      <c r="N67" s="175">
        <f t="shared" ref="N67" si="13">N69/$R$68</f>
        <v>0</v>
      </c>
      <c r="O67" s="176"/>
      <c r="P67" s="175">
        <f t="shared" ref="P67" si="14">P69/$R$68</f>
        <v>0</v>
      </c>
      <c r="Q67" s="176"/>
      <c r="R67" s="83"/>
    </row>
    <row r="68" spans="1:18" x14ac:dyDescent="0.2">
      <c r="A68" s="412"/>
      <c r="B68" s="147"/>
      <c r="C68" s="148"/>
      <c r="D68" s="402"/>
      <c r="E68" s="282" t="s">
        <v>116</v>
      </c>
      <c r="F68" s="147"/>
      <c r="G68" s="148"/>
      <c r="H68" s="144" t="s">
        <v>38</v>
      </c>
      <c r="I68" s="145"/>
      <c r="J68" s="354">
        <v>15000</v>
      </c>
      <c r="K68" s="356"/>
      <c r="L68" s="354">
        <v>15000</v>
      </c>
      <c r="M68" s="356"/>
      <c r="N68" s="354">
        <v>15000</v>
      </c>
      <c r="O68" s="356"/>
      <c r="P68" s="354">
        <v>15000</v>
      </c>
      <c r="Q68" s="356"/>
      <c r="R68" s="86">
        <f>SUM(J68:Q68)</f>
        <v>60000</v>
      </c>
    </row>
    <row r="69" spans="1:18" ht="27" customHeight="1" x14ac:dyDescent="0.2">
      <c r="A69" s="413"/>
      <c r="B69" s="149"/>
      <c r="C69" s="150"/>
      <c r="D69" s="403"/>
      <c r="E69" s="284"/>
      <c r="F69" s="149"/>
      <c r="G69" s="150"/>
      <c r="H69" s="144" t="s">
        <v>39</v>
      </c>
      <c r="I69" s="145"/>
      <c r="J69" s="397">
        <v>0</v>
      </c>
      <c r="K69" s="398"/>
      <c r="L69" s="404">
        <v>10000</v>
      </c>
      <c r="M69" s="405"/>
      <c r="N69" s="404">
        <v>0</v>
      </c>
      <c r="O69" s="405"/>
      <c r="P69" s="404">
        <v>0</v>
      </c>
      <c r="Q69" s="405"/>
      <c r="R69" s="406">
        <f>SUM(J69:Q69)</f>
        <v>10000</v>
      </c>
    </row>
    <row r="70" spans="1:18" ht="12.75" customHeight="1" x14ac:dyDescent="0.2">
      <c r="A70" s="96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8"/>
    </row>
    <row r="71" spans="1:18" ht="12.75" customHeight="1" x14ac:dyDescent="0.2">
      <c r="A71" s="99" t="s">
        <v>123</v>
      </c>
      <c r="B71" s="100"/>
      <c r="C71" s="100"/>
      <c r="D71" s="195" t="s">
        <v>122</v>
      </c>
      <c r="E71" s="285"/>
      <c r="F71" s="285"/>
      <c r="G71" s="285"/>
      <c r="H71" s="285"/>
      <c r="I71" s="285"/>
      <c r="J71" s="285"/>
      <c r="K71" s="286"/>
      <c r="L71" s="101" t="s">
        <v>42</v>
      </c>
      <c r="M71" s="102"/>
      <c r="N71" s="102"/>
      <c r="O71" s="102"/>
      <c r="P71" s="101" t="s">
        <v>43</v>
      </c>
      <c r="Q71" s="102"/>
      <c r="R71" s="102"/>
    </row>
    <row r="72" spans="1:18" ht="12.75" customHeight="1" x14ac:dyDescent="0.2">
      <c r="A72" s="196" t="s">
        <v>294</v>
      </c>
      <c r="B72" s="197"/>
      <c r="C72" s="198"/>
      <c r="D72" s="112" t="s">
        <v>295</v>
      </c>
      <c r="E72" s="115"/>
      <c r="F72" s="115"/>
      <c r="G72" s="115"/>
      <c r="H72" s="115"/>
      <c r="I72" s="115"/>
      <c r="J72" s="115"/>
      <c r="K72" s="116"/>
      <c r="L72" s="202">
        <v>43101</v>
      </c>
      <c r="M72" s="118"/>
      <c r="N72" s="118"/>
      <c r="O72" s="119"/>
      <c r="P72" s="202">
        <v>43465</v>
      </c>
      <c r="Q72" s="118"/>
      <c r="R72" s="119"/>
    </row>
    <row r="73" spans="1:18" ht="12.75" customHeight="1" x14ac:dyDescent="0.2">
      <c r="A73" s="199"/>
      <c r="B73" s="200"/>
      <c r="C73" s="201"/>
      <c r="D73" s="112" t="s">
        <v>296</v>
      </c>
      <c r="E73" s="115"/>
      <c r="F73" s="115"/>
      <c r="G73" s="115"/>
      <c r="H73" s="115"/>
      <c r="I73" s="115"/>
      <c r="J73" s="115"/>
      <c r="K73" s="116"/>
      <c r="L73" s="202">
        <v>43101</v>
      </c>
      <c r="M73" s="118"/>
      <c r="N73" s="118"/>
      <c r="O73" s="119"/>
      <c r="P73" s="202">
        <v>43465</v>
      </c>
      <c r="Q73" s="118"/>
      <c r="R73" s="119"/>
    </row>
    <row r="74" spans="1:18" ht="27.75" customHeight="1" x14ac:dyDescent="0.2">
      <c r="A74" s="199"/>
      <c r="B74" s="200"/>
      <c r="C74" s="201"/>
      <c r="D74" s="112" t="s">
        <v>297</v>
      </c>
      <c r="E74" s="115"/>
      <c r="F74" s="115"/>
      <c r="G74" s="115"/>
      <c r="H74" s="115"/>
      <c r="I74" s="115"/>
      <c r="J74" s="115"/>
      <c r="K74" s="116"/>
      <c r="L74" s="202">
        <v>43101</v>
      </c>
      <c r="M74" s="118"/>
      <c r="N74" s="118"/>
      <c r="O74" s="119"/>
      <c r="P74" s="202">
        <v>43465</v>
      </c>
      <c r="Q74" s="118"/>
      <c r="R74" s="119"/>
    </row>
    <row r="75" spans="1:18" ht="12.75" customHeight="1" x14ac:dyDescent="0.2">
      <c r="A75" s="199"/>
      <c r="B75" s="200"/>
      <c r="C75" s="201"/>
      <c r="D75" s="112" t="s">
        <v>298</v>
      </c>
      <c r="E75" s="115"/>
      <c r="F75" s="115"/>
      <c r="G75" s="115"/>
      <c r="H75" s="115"/>
      <c r="I75" s="115"/>
      <c r="J75" s="115"/>
      <c r="K75" s="116"/>
      <c r="L75" s="202">
        <v>43101</v>
      </c>
      <c r="M75" s="118"/>
      <c r="N75" s="118"/>
      <c r="O75" s="119"/>
      <c r="P75" s="202">
        <v>43465</v>
      </c>
      <c r="Q75" s="118"/>
      <c r="R75" s="119"/>
    </row>
    <row r="76" spans="1:18" ht="12.75" customHeight="1" x14ac:dyDescent="0.2">
      <c r="A76" s="199"/>
      <c r="B76" s="200"/>
      <c r="C76" s="201"/>
      <c r="D76" s="112" t="s">
        <v>299</v>
      </c>
      <c r="E76" s="115"/>
      <c r="F76" s="115"/>
      <c r="G76" s="115"/>
      <c r="H76" s="115"/>
      <c r="I76" s="115"/>
      <c r="J76" s="115"/>
      <c r="K76" s="116"/>
      <c r="L76" s="202">
        <v>43101</v>
      </c>
      <c r="M76" s="118"/>
      <c r="N76" s="118"/>
      <c r="O76" s="119"/>
      <c r="P76" s="202">
        <v>43465</v>
      </c>
      <c r="Q76" s="118"/>
      <c r="R76" s="119"/>
    </row>
    <row r="77" spans="1:18" x14ac:dyDescent="0.2">
      <c r="A77" s="199"/>
      <c r="B77" s="200"/>
      <c r="C77" s="201"/>
      <c r="D77" s="112" t="s">
        <v>300</v>
      </c>
      <c r="E77" s="115"/>
      <c r="F77" s="115"/>
      <c r="G77" s="115"/>
      <c r="H77" s="115"/>
      <c r="I77" s="115"/>
      <c r="J77" s="115"/>
      <c r="K77" s="116"/>
      <c r="L77" s="202">
        <v>43101</v>
      </c>
      <c r="M77" s="118"/>
      <c r="N77" s="118"/>
      <c r="O77" s="119"/>
      <c r="P77" s="202">
        <v>43465</v>
      </c>
      <c r="Q77" s="118"/>
      <c r="R77" s="119"/>
    </row>
    <row r="78" spans="1:18" ht="12.75" customHeight="1" x14ac:dyDescent="0.2">
      <c r="A78" s="199"/>
      <c r="B78" s="200"/>
      <c r="C78" s="201"/>
      <c r="D78" s="112" t="s">
        <v>301</v>
      </c>
      <c r="E78" s="115"/>
      <c r="F78" s="115"/>
      <c r="G78" s="115"/>
      <c r="H78" s="115"/>
      <c r="I78" s="115"/>
      <c r="J78" s="115"/>
      <c r="K78" s="116"/>
      <c r="L78" s="202">
        <v>43101</v>
      </c>
      <c r="M78" s="118"/>
      <c r="N78" s="118"/>
      <c r="O78" s="119"/>
      <c r="P78" s="202">
        <v>43465</v>
      </c>
      <c r="Q78" s="118"/>
      <c r="R78" s="119"/>
    </row>
    <row r="79" spans="1:18" ht="12.75" customHeight="1" x14ac:dyDescent="0.2">
      <c r="A79" s="323"/>
      <c r="B79" s="324"/>
      <c r="C79" s="325"/>
      <c r="D79" s="112" t="s">
        <v>302</v>
      </c>
      <c r="E79" s="115"/>
      <c r="F79" s="115"/>
      <c r="G79" s="115"/>
      <c r="H79" s="115"/>
      <c r="I79" s="115"/>
      <c r="J79" s="115"/>
      <c r="K79" s="116"/>
      <c r="L79" s="202">
        <v>43101</v>
      </c>
      <c r="M79" s="118"/>
      <c r="N79" s="118"/>
      <c r="O79" s="119"/>
      <c r="P79" s="202">
        <v>43465</v>
      </c>
      <c r="Q79" s="118"/>
      <c r="R79" s="119"/>
    </row>
    <row r="80" spans="1:18" ht="12.75" customHeight="1" x14ac:dyDescent="0.2">
      <c r="A80" s="336" t="s">
        <v>303</v>
      </c>
      <c r="B80" s="414"/>
      <c r="C80" s="414"/>
      <c r="D80" s="112" t="s">
        <v>304</v>
      </c>
      <c r="E80" s="115"/>
      <c r="F80" s="115"/>
      <c r="G80" s="115"/>
      <c r="H80" s="115"/>
      <c r="I80" s="115"/>
      <c r="J80" s="115"/>
      <c r="K80" s="116"/>
      <c r="L80" s="202">
        <v>43101</v>
      </c>
      <c r="M80" s="118"/>
      <c r="N80" s="118"/>
      <c r="O80" s="119"/>
      <c r="P80" s="202">
        <v>43465</v>
      </c>
      <c r="Q80" s="118"/>
      <c r="R80" s="119"/>
    </row>
    <row r="81" spans="1:18" x14ac:dyDescent="0.2">
      <c r="A81" s="414"/>
      <c r="B81" s="414"/>
      <c r="C81" s="414"/>
      <c r="D81" s="112" t="s">
        <v>305</v>
      </c>
      <c r="E81" s="115"/>
      <c r="F81" s="115"/>
      <c r="G81" s="115"/>
      <c r="H81" s="115"/>
      <c r="I81" s="115"/>
      <c r="J81" s="115"/>
      <c r="K81" s="116"/>
      <c r="L81" s="202">
        <v>43101</v>
      </c>
      <c r="M81" s="118"/>
      <c r="N81" s="118"/>
      <c r="O81" s="119"/>
      <c r="P81" s="202">
        <v>43465</v>
      </c>
      <c r="Q81" s="118"/>
      <c r="R81" s="119"/>
    </row>
    <row r="82" spans="1:18" ht="12.75" customHeight="1" x14ac:dyDescent="0.2">
      <c r="A82" s="414"/>
      <c r="B82" s="414"/>
      <c r="C82" s="414"/>
      <c r="D82" s="112" t="s">
        <v>306</v>
      </c>
      <c r="E82" s="115"/>
      <c r="F82" s="115"/>
      <c r="G82" s="115"/>
      <c r="H82" s="115"/>
      <c r="I82" s="115"/>
      <c r="J82" s="115"/>
      <c r="K82" s="116"/>
      <c r="L82" s="202">
        <v>43101</v>
      </c>
      <c r="M82" s="118"/>
      <c r="N82" s="118"/>
      <c r="O82" s="119"/>
      <c r="P82" s="202">
        <v>43465</v>
      </c>
      <c r="Q82" s="118"/>
      <c r="R82" s="119"/>
    </row>
    <row r="83" spans="1:18" ht="12.75" customHeight="1" x14ac:dyDescent="0.2">
      <c r="A83" s="414"/>
      <c r="B83" s="414"/>
      <c r="C83" s="414"/>
      <c r="D83" s="112" t="s">
        <v>307</v>
      </c>
      <c r="E83" s="115"/>
      <c r="F83" s="115"/>
      <c r="G83" s="115"/>
      <c r="H83" s="115"/>
      <c r="I83" s="115"/>
      <c r="J83" s="115"/>
      <c r="K83" s="116"/>
      <c r="L83" s="202">
        <v>43101</v>
      </c>
      <c r="M83" s="118"/>
      <c r="N83" s="118"/>
      <c r="O83" s="119"/>
      <c r="P83" s="202">
        <v>43465</v>
      </c>
      <c r="Q83" s="118"/>
      <c r="R83" s="119"/>
    </row>
    <row r="84" spans="1:18" ht="12.75" customHeight="1" x14ac:dyDescent="0.2">
      <c r="A84" s="414"/>
      <c r="B84" s="414"/>
      <c r="C84" s="414"/>
      <c r="D84" s="112" t="s">
        <v>308</v>
      </c>
      <c r="E84" s="115"/>
      <c r="F84" s="115"/>
      <c r="G84" s="115"/>
      <c r="H84" s="115"/>
      <c r="I84" s="115"/>
      <c r="J84" s="115"/>
      <c r="K84" s="116"/>
      <c r="L84" s="202">
        <v>43101</v>
      </c>
      <c r="M84" s="118"/>
      <c r="N84" s="118"/>
      <c r="O84" s="119"/>
      <c r="P84" s="202">
        <v>43465</v>
      </c>
      <c r="Q84" s="118"/>
      <c r="R84" s="119"/>
    </row>
    <row r="85" spans="1:18" ht="12.75" customHeight="1" x14ac:dyDescent="0.2">
      <c r="A85" s="196" t="s">
        <v>309</v>
      </c>
      <c r="B85" s="197"/>
      <c r="C85" s="198"/>
      <c r="D85" s="415" t="s">
        <v>310</v>
      </c>
      <c r="E85" s="416"/>
      <c r="F85" s="416"/>
      <c r="G85" s="416"/>
      <c r="H85" s="416"/>
      <c r="I85" s="416"/>
      <c r="J85" s="416"/>
      <c r="K85" s="416"/>
      <c r="L85" s="202">
        <v>43101</v>
      </c>
      <c r="M85" s="118"/>
      <c r="N85" s="118"/>
      <c r="O85" s="119"/>
      <c r="P85" s="202">
        <v>43465</v>
      </c>
      <c r="Q85" s="118"/>
      <c r="R85" s="119"/>
    </row>
    <row r="86" spans="1:18" x14ac:dyDescent="0.2">
      <c r="A86" s="199"/>
      <c r="B86" s="200"/>
      <c r="C86" s="201"/>
      <c r="D86" s="415" t="s">
        <v>311</v>
      </c>
      <c r="E86" s="416"/>
      <c r="F86" s="416"/>
      <c r="G86" s="416"/>
      <c r="H86" s="416"/>
      <c r="I86" s="416"/>
      <c r="J86" s="416"/>
      <c r="K86" s="416"/>
      <c r="L86" s="202">
        <v>43101</v>
      </c>
      <c r="M86" s="118"/>
      <c r="N86" s="118"/>
      <c r="O86" s="119"/>
      <c r="P86" s="202">
        <v>43465</v>
      </c>
      <c r="Q86" s="118"/>
      <c r="R86" s="119"/>
    </row>
    <row r="87" spans="1:18" x14ac:dyDescent="0.2">
      <c r="A87" s="199"/>
      <c r="B87" s="200"/>
      <c r="C87" s="201"/>
      <c r="D87" s="415" t="s">
        <v>312</v>
      </c>
      <c r="E87" s="416"/>
      <c r="F87" s="416"/>
      <c r="G87" s="416"/>
      <c r="H87" s="416"/>
      <c r="I87" s="416"/>
      <c r="J87" s="416"/>
      <c r="K87" s="416"/>
      <c r="L87" s="202">
        <v>43101</v>
      </c>
      <c r="M87" s="118"/>
      <c r="N87" s="118"/>
      <c r="O87" s="119"/>
      <c r="P87" s="202">
        <v>43465</v>
      </c>
      <c r="Q87" s="118"/>
      <c r="R87" s="119"/>
    </row>
    <row r="88" spans="1:18" x14ac:dyDescent="0.2">
      <c r="A88" s="193"/>
      <c r="B88" s="194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46"/>
    </row>
    <row r="89" spans="1:18" x14ac:dyDescent="0.2">
      <c r="A89" s="99" t="s">
        <v>44</v>
      </c>
      <c r="B89" s="99"/>
      <c r="C89" s="99"/>
      <c r="D89" s="8" t="s">
        <v>45</v>
      </c>
      <c r="E89" s="99" t="s">
        <v>46</v>
      </c>
      <c r="F89" s="99"/>
      <c r="G89" s="99"/>
      <c r="H89" s="99"/>
      <c r="I89" s="99"/>
      <c r="J89" s="99"/>
      <c r="K89" s="99"/>
      <c r="L89" s="195" t="s">
        <v>45</v>
      </c>
      <c r="M89" s="118"/>
      <c r="N89" s="118"/>
      <c r="O89" s="118"/>
      <c r="P89" s="118"/>
      <c r="Q89" s="118"/>
      <c r="R89" s="119"/>
    </row>
    <row r="90" spans="1:18" ht="16.5" customHeight="1" x14ac:dyDescent="0.2">
      <c r="A90" s="112" t="s">
        <v>313</v>
      </c>
      <c r="B90" s="113"/>
      <c r="C90" s="114"/>
      <c r="D90" s="7"/>
      <c r="E90" s="112" t="s">
        <v>314</v>
      </c>
      <c r="F90" s="113"/>
      <c r="G90" s="113"/>
      <c r="H90" s="113"/>
      <c r="I90" s="113"/>
      <c r="J90" s="113"/>
      <c r="K90" s="114"/>
      <c r="L90" s="117"/>
      <c r="M90" s="118"/>
      <c r="N90" s="118"/>
      <c r="O90" s="118"/>
      <c r="P90" s="118"/>
      <c r="Q90" s="118"/>
      <c r="R90" s="119"/>
    </row>
    <row r="91" spans="1:18" ht="16.5" customHeight="1" x14ac:dyDescent="0.2">
      <c r="A91" s="112" t="s">
        <v>315</v>
      </c>
      <c r="B91" s="113"/>
      <c r="C91" s="114"/>
      <c r="D91" s="7"/>
      <c r="E91" s="112" t="s">
        <v>47</v>
      </c>
      <c r="F91" s="113"/>
      <c r="G91" s="113"/>
      <c r="H91" s="113"/>
      <c r="I91" s="113"/>
      <c r="J91" s="113"/>
      <c r="K91" s="114"/>
      <c r="L91" s="117"/>
      <c r="M91" s="118"/>
      <c r="N91" s="118"/>
      <c r="O91" s="118"/>
      <c r="P91" s="118"/>
      <c r="Q91" s="118"/>
      <c r="R91" s="119"/>
    </row>
    <row r="92" spans="1:18" ht="12.75" customHeight="1" x14ac:dyDescent="0.2">
      <c r="A92" s="335"/>
      <c r="B92" s="113"/>
      <c r="C92" s="114"/>
      <c r="D92" s="7"/>
      <c r="E92" s="112" t="s">
        <v>316</v>
      </c>
      <c r="F92" s="115"/>
      <c r="G92" s="115"/>
      <c r="H92" s="115"/>
      <c r="I92" s="115"/>
      <c r="J92" s="115"/>
      <c r="K92" s="116"/>
      <c r="L92" s="117"/>
      <c r="M92" s="118"/>
      <c r="N92" s="118"/>
      <c r="O92" s="118"/>
      <c r="P92" s="118"/>
      <c r="Q92" s="118"/>
      <c r="R92" s="119"/>
    </row>
    <row r="93" spans="1:18" x14ac:dyDescent="0.2">
      <c r="A93" s="120"/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2"/>
    </row>
    <row r="94" spans="1:18" x14ac:dyDescent="0.2">
      <c r="A94" s="123" t="s">
        <v>48</v>
      </c>
      <c r="B94" s="11" t="s">
        <v>49</v>
      </c>
      <c r="C94" s="126" t="s">
        <v>317</v>
      </c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</row>
    <row r="95" spans="1:18" x14ac:dyDescent="0.2">
      <c r="A95" s="124"/>
      <c r="B95" s="11" t="s">
        <v>50</v>
      </c>
      <c r="C95" s="127" t="s">
        <v>224</v>
      </c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</row>
    <row r="96" spans="1:18" x14ac:dyDescent="0.2">
      <c r="A96" s="124"/>
      <c r="B96" s="128" t="s">
        <v>51</v>
      </c>
      <c r="C96" s="130" t="s">
        <v>318</v>
      </c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2"/>
    </row>
    <row r="97" spans="1:18" x14ac:dyDescent="0.2">
      <c r="A97" s="125"/>
      <c r="B97" s="129"/>
      <c r="C97" s="133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5"/>
    </row>
    <row r="100" spans="1:18" x14ac:dyDescent="0.2">
      <c r="A100" s="10" t="s">
        <v>52</v>
      </c>
    </row>
    <row r="102" spans="1:18" x14ac:dyDescent="0.2">
      <c r="A102" s="417" t="s">
        <v>53</v>
      </c>
      <c r="B102" s="417">
        <v>1000</v>
      </c>
      <c r="C102" s="417">
        <v>2000</v>
      </c>
      <c r="D102" s="417">
        <v>3000</v>
      </c>
      <c r="E102" s="417">
        <v>4000</v>
      </c>
      <c r="F102" s="418">
        <v>5000</v>
      </c>
      <c r="G102" s="418"/>
      <c r="H102" s="418"/>
      <c r="I102" s="418">
        <v>6000</v>
      </c>
      <c r="J102" s="418"/>
      <c r="K102" s="419"/>
      <c r="L102" s="419">
        <v>7000</v>
      </c>
      <c r="M102" s="420"/>
      <c r="N102" s="421"/>
      <c r="O102" s="422" t="s">
        <v>54</v>
      </c>
      <c r="P102" s="423"/>
      <c r="Q102" s="423"/>
    </row>
    <row r="103" spans="1:18" x14ac:dyDescent="0.2">
      <c r="A103" s="424" t="s">
        <v>319</v>
      </c>
      <c r="B103" s="425">
        <v>0</v>
      </c>
      <c r="C103" s="425">
        <v>1000000</v>
      </c>
      <c r="D103" s="425">
        <v>1130000</v>
      </c>
      <c r="E103" s="425">
        <v>0</v>
      </c>
      <c r="F103" s="426">
        <v>0</v>
      </c>
      <c r="G103" s="427"/>
      <c r="H103" s="428"/>
      <c r="I103" s="426">
        <v>0</v>
      </c>
      <c r="J103" s="427"/>
      <c r="K103" s="427"/>
      <c r="L103" s="426">
        <v>0</v>
      </c>
      <c r="M103" s="427"/>
      <c r="N103" s="428"/>
      <c r="O103" s="429">
        <f>SUM(B103:N103)</f>
        <v>2130000</v>
      </c>
      <c r="P103" s="430"/>
      <c r="Q103" s="430"/>
    </row>
    <row r="104" spans="1:18" x14ac:dyDescent="0.2">
      <c r="A104" s="431"/>
      <c r="B104" s="432"/>
      <c r="C104" s="432"/>
      <c r="D104" s="432"/>
      <c r="E104" s="432"/>
      <c r="F104" s="419"/>
      <c r="G104" s="420"/>
      <c r="H104" s="421"/>
      <c r="I104" s="419"/>
      <c r="J104" s="420"/>
      <c r="K104" s="420"/>
      <c r="L104" s="419"/>
      <c r="M104" s="420"/>
      <c r="N104" s="421"/>
      <c r="O104" s="418"/>
      <c r="P104" s="423"/>
      <c r="Q104" s="423"/>
    </row>
    <row r="105" spans="1:18" x14ac:dyDescent="0.2">
      <c r="A105" s="431"/>
      <c r="B105" s="432"/>
      <c r="C105" s="432"/>
      <c r="D105" s="432"/>
      <c r="E105" s="432"/>
      <c r="F105" s="419"/>
      <c r="G105" s="420"/>
      <c r="H105" s="421"/>
      <c r="I105" s="419"/>
      <c r="J105" s="420"/>
      <c r="K105" s="420"/>
      <c r="L105" s="419"/>
      <c r="M105" s="420"/>
      <c r="N105" s="421"/>
      <c r="O105" s="418"/>
      <c r="P105" s="423"/>
      <c r="Q105" s="423"/>
    </row>
    <row r="106" spans="1:18" x14ac:dyDescent="0.2">
      <c r="B106" s="25">
        <f>SUM(B103:B105)</f>
        <v>0</v>
      </c>
      <c r="C106" s="25">
        <f>SUM(C103:C105)</f>
        <v>1000000</v>
      </c>
      <c r="D106" s="25">
        <f>SUM(D103:D105)</f>
        <v>1130000</v>
      </c>
      <c r="E106" s="25">
        <f>SUM(E103:E105)</f>
        <v>0</v>
      </c>
      <c r="F106" s="94">
        <f>SUM(F103:F105)</f>
        <v>0</v>
      </c>
      <c r="G106" s="94"/>
      <c r="H106" s="94"/>
      <c r="I106" s="94">
        <f>SUM(I103:I105)</f>
        <v>0</v>
      </c>
      <c r="J106" s="94"/>
      <c r="K106" s="94"/>
      <c r="L106" s="94">
        <f>SUM(L103:L105)</f>
        <v>0</v>
      </c>
      <c r="M106" s="94"/>
      <c r="N106" s="94"/>
      <c r="O106" s="94">
        <f>SUM(O103:Q105)</f>
        <v>2130000</v>
      </c>
      <c r="P106" s="95"/>
      <c r="Q106" s="95"/>
    </row>
  </sheetData>
  <mergeCells count="293">
    <mergeCell ref="F106:H106"/>
    <mergeCell ref="I106:K106"/>
    <mergeCell ref="L106:N106"/>
    <mergeCell ref="O106:Q106"/>
    <mergeCell ref="F104:H104"/>
    <mergeCell ref="I104:K104"/>
    <mergeCell ref="L104:N104"/>
    <mergeCell ref="O104:Q104"/>
    <mergeCell ref="F105:H105"/>
    <mergeCell ref="I105:K105"/>
    <mergeCell ref="L105:N105"/>
    <mergeCell ref="O105:Q105"/>
    <mergeCell ref="F102:H102"/>
    <mergeCell ref="I102:K102"/>
    <mergeCell ref="L102:N102"/>
    <mergeCell ref="O102:Q102"/>
    <mergeCell ref="F103:H103"/>
    <mergeCell ref="I103:K103"/>
    <mergeCell ref="L103:N103"/>
    <mergeCell ref="O103:Q103"/>
    <mergeCell ref="A92:C92"/>
    <mergeCell ref="E92:K92"/>
    <mergeCell ref="L92:R92"/>
    <mergeCell ref="A93:R93"/>
    <mergeCell ref="A94:A97"/>
    <mergeCell ref="C94:R94"/>
    <mergeCell ref="C95:R95"/>
    <mergeCell ref="B96:B97"/>
    <mergeCell ref="C96:R97"/>
    <mergeCell ref="A90:C90"/>
    <mergeCell ref="E90:K90"/>
    <mergeCell ref="L90:R90"/>
    <mergeCell ref="A91:C91"/>
    <mergeCell ref="E91:K91"/>
    <mergeCell ref="L91:R91"/>
    <mergeCell ref="D87:K87"/>
    <mergeCell ref="L87:O87"/>
    <mergeCell ref="P87:R87"/>
    <mergeCell ref="A88:R88"/>
    <mergeCell ref="A89:C89"/>
    <mergeCell ref="E89:K89"/>
    <mergeCell ref="L89:R89"/>
    <mergeCell ref="D84:K84"/>
    <mergeCell ref="L84:O84"/>
    <mergeCell ref="P84:R84"/>
    <mergeCell ref="A85:C87"/>
    <mergeCell ref="D85:K85"/>
    <mergeCell ref="L85:O85"/>
    <mergeCell ref="P85:R85"/>
    <mergeCell ref="D86:K86"/>
    <mergeCell ref="L86:O86"/>
    <mergeCell ref="P86:R86"/>
    <mergeCell ref="D82:K82"/>
    <mergeCell ref="L82:O82"/>
    <mergeCell ref="P82:R82"/>
    <mergeCell ref="D83:K83"/>
    <mergeCell ref="L83:O83"/>
    <mergeCell ref="P83:R83"/>
    <mergeCell ref="D79:K79"/>
    <mergeCell ref="L79:O79"/>
    <mergeCell ref="P79:R79"/>
    <mergeCell ref="A80:C84"/>
    <mergeCell ref="D80:K80"/>
    <mergeCell ref="L80:O80"/>
    <mergeCell ref="P80:R80"/>
    <mergeCell ref="D81:K81"/>
    <mergeCell ref="L81:O81"/>
    <mergeCell ref="P81:R81"/>
    <mergeCell ref="D77:K77"/>
    <mergeCell ref="L77:O77"/>
    <mergeCell ref="P77:R77"/>
    <mergeCell ref="D78:K78"/>
    <mergeCell ref="L78:O78"/>
    <mergeCell ref="P78:R78"/>
    <mergeCell ref="D75:K75"/>
    <mergeCell ref="L75:O75"/>
    <mergeCell ref="P75:R75"/>
    <mergeCell ref="D76:K76"/>
    <mergeCell ref="L76:O76"/>
    <mergeCell ref="P76:R76"/>
    <mergeCell ref="A72:C79"/>
    <mergeCell ref="D72:K72"/>
    <mergeCell ref="L72:O72"/>
    <mergeCell ref="P72:R72"/>
    <mergeCell ref="D73:K73"/>
    <mergeCell ref="L73:O73"/>
    <mergeCell ref="P73:R73"/>
    <mergeCell ref="D74:K74"/>
    <mergeCell ref="L74:O74"/>
    <mergeCell ref="P74:R74"/>
    <mergeCell ref="P69:Q69"/>
    <mergeCell ref="A70:R70"/>
    <mergeCell ref="A71:C71"/>
    <mergeCell ref="D71:K71"/>
    <mergeCell ref="L71:O71"/>
    <mergeCell ref="P71:R71"/>
    <mergeCell ref="E68:E69"/>
    <mergeCell ref="H68:I68"/>
    <mergeCell ref="J68:K68"/>
    <mergeCell ref="L68:M68"/>
    <mergeCell ref="N68:O68"/>
    <mergeCell ref="P68:Q68"/>
    <mergeCell ref="H69:I69"/>
    <mergeCell ref="J69:K69"/>
    <mergeCell ref="L69:M69"/>
    <mergeCell ref="N69:O69"/>
    <mergeCell ref="P66:Q66"/>
    <mergeCell ref="H67:I67"/>
    <mergeCell ref="J67:K67"/>
    <mergeCell ref="L67:M67"/>
    <mergeCell ref="N67:O67"/>
    <mergeCell ref="P67:Q67"/>
    <mergeCell ref="P65:Q65"/>
    <mergeCell ref="A66:A69"/>
    <mergeCell ref="B66:C69"/>
    <mergeCell ref="D66:D69"/>
    <mergeCell ref="E66:E67"/>
    <mergeCell ref="F66:G69"/>
    <mergeCell ref="H66:I66"/>
    <mergeCell ref="J66:K66"/>
    <mergeCell ref="L66:M66"/>
    <mergeCell ref="N66:O66"/>
    <mergeCell ref="B65:C65"/>
    <mergeCell ref="F65:G65"/>
    <mergeCell ref="H65:I65"/>
    <mergeCell ref="J65:K65"/>
    <mergeCell ref="L65:M65"/>
    <mergeCell ref="N65:O65"/>
    <mergeCell ref="P62:Q62"/>
    <mergeCell ref="A63:R63"/>
    <mergeCell ref="A64:E64"/>
    <mergeCell ref="F64:H64"/>
    <mergeCell ref="I64:L64"/>
    <mergeCell ref="M64:O64"/>
    <mergeCell ref="P64:R64"/>
    <mergeCell ref="E61:E62"/>
    <mergeCell ref="H61:I61"/>
    <mergeCell ref="J61:K61"/>
    <mergeCell ref="L61:M61"/>
    <mergeCell ref="N61:O61"/>
    <mergeCell ref="P61:Q61"/>
    <mergeCell ref="H62:I62"/>
    <mergeCell ref="J62:K62"/>
    <mergeCell ref="L62:M62"/>
    <mergeCell ref="N62:O62"/>
    <mergeCell ref="P59:Q59"/>
    <mergeCell ref="H60:I60"/>
    <mergeCell ref="J60:K60"/>
    <mergeCell ref="L60:M60"/>
    <mergeCell ref="N60:O60"/>
    <mergeCell ref="P60:Q60"/>
    <mergeCell ref="P58:Q58"/>
    <mergeCell ref="A59:A62"/>
    <mergeCell ref="B59:C62"/>
    <mergeCell ref="D59:D62"/>
    <mergeCell ref="E59:E60"/>
    <mergeCell ref="F59:G62"/>
    <mergeCell ref="H59:I59"/>
    <mergeCell ref="J59:K59"/>
    <mergeCell ref="L59:M59"/>
    <mergeCell ref="N59:O59"/>
    <mergeCell ref="B58:C58"/>
    <mergeCell ref="F58:G58"/>
    <mergeCell ref="H58:I58"/>
    <mergeCell ref="J58:K58"/>
    <mergeCell ref="L58:M58"/>
    <mergeCell ref="N58:O58"/>
    <mergeCell ref="P55:Q55"/>
    <mergeCell ref="A56:R56"/>
    <mergeCell ref="A57:E57"/>
    <mergeCell ref="F57:H57"/>
    <mergeCell ref="I57:L57"/>
    <mergeCell ref="M57:O57"/>
    <mergeCell ref="P57:R57"/>
    <mergeCell ref="E54:E55"/>
    <mergeCell ref="H54:I54"/>
    <mergeCell ref="J54:K54"/>
    <mergeCell ref="L54:M54"/>
    <mergeCell ref="N54:O54"/>
    <mergeCell ref="P54:Q54"/>
    <mergeCell ref="H55:I55"/>
    <mergeCell ref="J55:K55"/>
    <mergeCell ref="L55:M55"/>
    <mergeCell ref="N55:O55"/>
    <mergeCell ref="P52:Q52"/>
    <mergeCell ref="H53:I53"/>
    <mergeCell ref="J53:K53"/>
    <mergeCell ref="L53:M53"/>
    <mergeCell ref="N53:O53"/>
    <mergeCell ref="P53:Q53"/>
    <mergeCell ref="P51:Q51"/>
    <mergeCell ref="A52:A55"/>
    <mergeCell ref="B52:C55"/>
    <mergeCell ref="D52:D53"/>
    <mergeCell ref="E52:E53"/>
    <mergeCell ref="F52:G55"/>
    <mergeCell ref="H52:I52"/>
    <mergeCell ref="J52:K52"/>
    <mergeCell ref="L52:M52"/>
    <mergeCell ref="N52:O52"/>
    <mergeCell ref="B51:C51"/>
    <mergeCell ref="F51:G51"/>
    <mergeCell ref="H51:I51"/>
    <mergeCell ref="J51:K51"/>
    <mergeCell ref="L51:M51"/>
    <mergeCell ref="N51:O51"/>
    <mergeCell ref="P45:Q45"/>
    <mergeCell ref="A46:R46"/>
    <mergeCell ref="A47:R47"/>
    <mergeCell ref="A48:R48"/>
    <mergeCell ref="A49:R49"/>
    <mergeCell ref="A50:E50"/>
    <mergeCell ref="F50:H50"/>
    <mergeCell ref="I50:L50"/>
    <mergeCell ref="M50:O50"/>
    <mergeCell ref="P50:R50"/>
    <mergeCell ref="E44:E45"/>
    <mergeCell ref="H44:I44"/>
    <mergeCell ref="J44:K44"/>
    <mergeCell ref="L44:M44"/>
    <mergeCell ref="N44:O44"/>
    <mergeCell ref="P44:Q44"/>
    <mergeCell ref="H45:I45"/>
    <mergeCell ref="J45:K45"/>
    <mergeCell ref="L45:M45"/>
    <mergeCell ref="N45:O45"/>
    <mergeCell ref="L42:M42"/>
    <mergeCell ref="N42:O42"/>
    <mergeCell ref="P42:Q42"/>
    <mergeCell ref="H43:I43"/>
    <mergeCell ref="J43:K43"/>
    <mergeCell ref="L43:M43"/>
    <mergeCell ref="N43:O43"/>
    <mergeCell ref="P43:Q43"/>
    <mergeCell ref="R40:R41"/>
    <mergeCell ref="B41:C41"/>
    <mergeCell ref="F41:G41"/>
    <mergeCell ref="A42:A45"/>
    <mergeCell ref="B42:C45"/>
    <mergeCell ref="D42:D45"/>
    <mergeCell ref="E42:E43"/>
    <mergeCell ref="F42:G45"/>
    <mergeCell ref="H42:I42"/>
    <mergeCell ref="J42:K42"/>
    <mergeCell ref="A35:R35"/>
    <mergeCell ref="A36:A38"/>
    <mergeCell ref="B36:R38"/>
    <mergeCell ref="A39:R39"/>
    <mergeCell ref="A40:G40"/>
    <mergeCell ref="H40:I41"/>
    <mergeCell ref="J40:K41"/>
    <mergeCell ref="L40:M41"/>
    <mergeCell ref="N40:O41"/>
    <mergeCell ref="P40:Q41"/>
    <mergeCell ref="A30:B30"/>
    <mergeCell ref="E30:G30"/>
    <mergeCell ref="H30:R30"/>
    <mergeCell ref="A31:R31"/>
    <mergeCell ref="A32:A34"/>
    <mergeCell ref="B32:R34"/>
    <mergeCell ref="A26:B26"/>
    <mergeCell ref="F26:G26"/>
    <mergeCell ref="H26:J26"/>
    <mergeCell ref="K26:M26"/>
    <mergeCell ref="A27:R27"/>
    <mergeCell ref="A28:B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pageSetup scale="66" fitToHeight="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363B1-0C38-4B50-8D1E-F42D2E4DB0A4}">
  <sheetPr>
    <tabColor rgb="FF92D050"/>
    <pageSetUpPr fitToPage="1"/>
  </sheetPr>
  <dimension ref="A1:W90"/>
  <sheetViews>
    <sheetView showGridLines="0" topLeftCell="A54" zoomScaleNormal="100" workbookViewId="0">
      <selection sqref="A1:R88"/>
    </sheetView>
  </sheetViews>
  <sheetFormatPr baseColWidth="10" defaultColWidth="9.140625" defaultRowHeight="12.75" x14ac:dyDescent="0.2"/>
  <cols>
    <col min="1" max="1" width="25.7109375" customWidth="1"/>
    <col min="2" max="2" width="11.42578125" customWidth="1"/>
    <col min="3" max="3" width="14.5703125" customWidth="1"/>
    <col min="4" max="4" width="12.7109375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5.140625" customWidth="1"/>
    <col min="13" max="13" width="6.140625" customWidth="1"/>
    <col min="14" max="14" width="4.5703125" customWidth="1"/>
    <col min="15" max="15" width="6.42578125" customWidth="1"/>
    <col min="16" max="16" width="5.140625" customWidth="1"/>
    <col min="17" max="17" width="8" customWidth="1"/>
    <col min="18" max="18" width="12.85546875" customWidth="1"/>
  </cols>
  <sheetData>
    <row r="1" spans="1:18" x14ac:dyDescent="0.2">
      <c r="A1" s="219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1"/>
    </row>
    <row r="2" spans="1:18" ht="23.25" x14ac:dyDescent="0.35">
      <c r="A2" s="222" t="s">
        <v>117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4"/>
    </row>
    <row r="3" spans="1:18" ht="20.25" x14ac:dyDescent="0.2">
      <c r="A3" s="225" t="s">
        <v>272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7"/>
    </row>
    <row r="4" spans="1:18" ht="18" x14ac:dyDescent="0.25">
      <c r="A4" s="228" t="s">
        <v>320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30"/>
    </row>
    <row r="5" spans="1:18" ht="18" x14ac:dyDescent="0.25">
      <c r="A5" s="228" t="s">
        <v>118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30"/>
    </row>
    <row r="6" spans="1:18" x14ac:dyDescent="0.2">
      <c r="A6" s="231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3"/>
    </row>
    <row r="7" spans="1:18" x14ac:dyDescent="0.2">
      <c r="A7" s="237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3"/>
    </row>
    <row r="8" spans="1:18" x14ac:dyDescent="0.2">
      <c r="A8" s="237"/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3"/>
    </row>
    <row r="9" spans="1:18" x14ac:dyDescent="0.2">
      <c r="A9" s="238"/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40"/>
    </row>
    <row r="10" spans="1:18" s="6" customFormat="1" x14ac:dyDescent="0.2">
      <c r="A10" s="241" t="s">
        <v>2</v>
      </c>
      <c r="B10" s="243" t="s">
        <v>321</v>
      </c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5"/>
    </row>
    <row r="11" spans="1:18" s="6" customFormat="1" x14ac:dyDescent="0.2">
      <c r="A11" s="242"/>
      <c r="B11" s="246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8"/>
    </row>
    <row r="12" spans="1:18" s="6" customFormat="1" x14ac:dyDescent="0.2">
      <c r="A12" s="242"/>
      <c r="B12" s="249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1"/>
    </row>
    <row r="13" spans="1:18" s="6" customFormat="1" x14ac:dyDescent="0.2">
      <c r="A13" s="252" t="s">
        <v>3</v>
      </c>
      <c r="B13" s="255" t="s">
        <v>322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</row>
    <row r="14" spans="1:18" s="6" customFormat="1" x14ac:dyDescent="0.2">
      <c r="A14" s="253"/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</row>
    <row r="15" spans="1:18" s="6" customFormat="1" x14ac:dyDescent="0.2">
      <c r="A15" s="253"/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</row>
    <row r="16" spans="1:18" s="6" customFormat="1" x14ac:dyDescent="0.2">
      <c r="A16" s="254"/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</row>
    <row r="17" spans="1:18" s="6" customFormat="1" ht="12.75" customHeight="1" x14ac:dyDescent="0.2">
      <c r="A17" s="136" t="s">
        <v>4</v>
      </c>
      <c r="B17" s="256" t="s">
        <v>276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8"/>
    </row>
    <row r="18" spans="1:18" s="6" customFormat="1" ht="12.75" customHeight="1" x14ac:dyDescent="0.2">
      <c r="A18" s="137"/>
      <c r="B18" s="259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1"/>
    </row>
    <row r="19" spans="1:18" s="6" customFormat="1" ht="51" customHeight="1" x14ac:dyDescent="0.2">
      <c r="A19" s="76" t="s">
        <v>55</v>
      </c>
      <c r="B19" s="264" t="s">
        <v>323</v>
      </c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6"/>
    </row>
    <row r="20" spans="1:18" s="6" customFormat="1" x14ac:dyDescent="0.2">
      <c r="A20" s="241" t="s">
        <v>56</v>
      </c>
      <c r="B20" s="181">
        <v>0</v>
      </c>
      <c r="C20" s="182"/>
      <c r="D20" s="182"/>
      <c r="E20" s="183"/>
      <c r="F20" s="155" t="s">
        <v>7</v>
      </c>
      <c r="G20" s="156"/>
      <c r="H20" s="156"/>
      <c r="I20" s="156"/>
      <c r="J20" s="156"/>
      <c r="K20" s="157"/>
      <c r="L20" s="384">
        <v>850000</v>
      </c>
      <c r="M20" s="385"/>
      <c r="N20" s="385"/>
      <c r="O20" s="385"/>
      <c r="P20" s="385"/>
      <c r="Q20" s="385"/>
      <c r="R20" s="386"/>
    </row>
    <row r="21" spans="1:18" s="6" customFormat="1" x14ac:dyDescent="0.2">
      <c r="A21" s="241"/>
      <c r="B21" s="184"/>
      <c r="C21" s="185"/>
      <c r="D21" s="185"/>
      <c r="E21" s="186"/>
      <c r="F21" s="161"/>
      <c r="G21" s="162"/>
      <c r="H21" s="162"/>
      <c r="I21" s="162"/>
      <c r="J21" s="162"/>
      <c r="K21" s="163"/>
      <c r="L21" s="387"/>
      <c r="M21" s="388"/>
      <c r="N21" s="388"/>
      <c r="O21" s="388"/>
      <c r="P21" s="388"/>
      <c r="Q21" s="388"/>
      <c r="R21" s="389"/>
    </row>
    <row r="22" spans="1:18" s="6" customFormat="1" x14ac:dyDescent="0.2">
      <c r="A22" s="178"/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80"/>
    </row>
    <row r="23" spans="1:18" s="6" customFormat="1" ht="32.25" customHeight="1" x14ac:dyDescent="0.2">
      <c r="A23" s="153" t="s">
        <v>8</v>
      </c>
      <c r="B23" s="154"/>
      <c r="C23" s="208" t="s">
        <v>278</v>
      </c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10"/>
    </row>
    <row r="24" spans="1:18" s="6" customFormat="1" ht="75" customHeight="1" x14ac:dyDescent="0.2">
      <c r="A24" s="151" t="s">
        <v>9</v>
      </c>
      <c r="B24" s="152"/>
      <c r="C24" s="112" t="s">
        <v>324</v>
      </c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4"/>
    </row>
    <row r="25" spans="1:18" s="16" customFormat="1" ht="18" customHeight="1" x14ac:dyDescent="0.2">
      <c r="A25" s="153" t="s">
        <v>10</v>
      </c>
      <c r="B25" s="154"/>
      <c r="C25" s="153" t="s">
        <v>11</v>
      </c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54"/>
    </row>
    <row r="26" spans="1:18" s="6" customFormat="1" ht="24" customHeight="1" x14ac:dyDescent="0.2">
      <c r="A26" s="171" t="s">
        <v>12</v>
      </c>
      <c r="B26" s="154"/>
      <c r="C26" s="12" t="s">
        <v>13</v>
      </c>
      <c r="D26" s="12" t="s">
        <v>14</v>
      </c>
      <c r="E26" s="12" t="s">
        <v>15</v>
      </c>
      <c r="F26" s="262" t="s">
        <v>280</v>
      </c>
      <c r="G26" s="263"/>
      <c r="H26" s="151" t="s">
        <v>16</v>
      </c>
      <c r="I26" s="207"/>
      <c r="J26" s="152"/>
      <c r="K26" s="171" t="s">
        <v>281</v>
      </c>
      <c r="L26" s="177"/>
      <c r="M26" s="154"/>
      <c r="N26" s="77"/>
      <c r="O26" s="78"/>
      <c r="P26" s="78"/>
      <c r="Q26" s="78"/>
      <c r="R26" s="79"/>
    </row>
    <row r="27" spans="1:18" s="6" customFormat="1" x14ac:dyDescent="0.2">
      <c r="A27" s="203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5"/>
    </row>
    <row r="28" spans="1:18" s="6" customFormat="1" ht="24" customHeight="1" x14ac:dyDescent="0.2">
      <c r="A28" s="153" t="s">
        <v>17</v>
      </c>
      <c r="B28" s="154"/>
      <c r="C28" s="26" t="s">
        <v>119</v>
      </c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9"/>
    </row>
    <row r="29" spans="1:18" s="6" customFormat="1" ht="4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</row>
    <row r="30" spans="1:18" s="6" customFormat="1" ht="51.75" customHeight="1" x14ac:dyDescent="0.2">
      <c r="A30" s="171" t="s">
        <v>18</v>
      </c>
      <c r="B30" s="154"/>
      <c r="C30" s="18" t="s">
        <v>19</v>
      </c>
      <c r="D30" s="18" t="s">
        <v>325</v>
      </c>
      <c r="E30" s="206" t="s">
        <v>21</v>
      </c>
      <c r="F30" s="207"/>
      <c r="G30" s="152"/>
      <c r="H30" s="304"/>
      <c r="I30" s="305"/>
      <c r="J30" s="305"/>
      <c r="K30" s="305"/>
      <c r="L30" s="305"/>
      <c r="M30" s="305"/>
      <c r="N30" s="305"/>
      <c r="O30" s="305"/>
      <c r="P30" s="305"/>
      <c r="Q30" s="305"/>
      <c r="R30" s="306"/>
    </row>
    <row r="31" spans="1:18" s="6" customFormat="1" x14ac:dyDescent="0.2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9"/>
    </row>
    <row r="32" spans="1:18" ht="12.75" customHeight="1" x14ac:dyDescent="0.2">
      <c r="A32" s="140" t="s">
        <v>22</v>
      </c>
      <c r="B32" s="155" t="s">
        <v>282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7"/>
    </row>
    <row r="33" spans="1:18" x14ac:dyDescent="0.2">
      <c r="A33" s="141"/>
      <c r="B33" s="158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60"/>
    </row>
    <row r="34" spans="1:18" ht="12.75" customHeight="1" x14ac:dyDescent="0.2">
      <c r="A34" s="141"/>
      <c r="B34" s="161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3"/>
    </row>
    <row r="35" spans="1:18" x14ac:dyDescent="0.2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6"/>
    </row>
    <row r="36" spans="1:18" ht="12.75" customHeight="1" x14ac:dyDescent="0.2">
      <c r="A36" s="136" t="s">
        <v>23</v>
      </c>
      <c r="B36" s="196" t="s">
        <v>326</v>
      </c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8"/>
    </row>
    <row r="37" spans="1:18" x14ac:dyDescent="0.2">
      <c r="A37" s="138"/>
      <c r="B37" s="199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1"/>
    </row>
    <row r="38" spans="1:18" x14ac:dyDescent="0.2">
      <c r="A38" s="139"/>
      <c r="B38" s="323"/>
      <c r="C38" s="324"/>
      <c r="D38" s="324"/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5"/>
    </row>
    <row r="39" spans="1:18" x14ac:dyDescent="0.2">
      <c r="A39" s="120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2"/>
    </row>
    <row r="40" spans="1:18" ht="28.5" customHeight="1" x14ac:dyDescent="0.2">
      <c r="A40" s="277" t="s">
        <v>24</v>
      </c>
      <c r="B40" s="278"/>
      <c r="C40" s="278"/>
      <c r="D40" s="278"/>
      <c r="E40" s="278"/>
      <c r="F40" s="278"/>
      <c r="G40" s="279"/>
      <c r="H40" s="271"/>
      <c r="I40" s="272"/>
      <c r="J40" s="271" t="s">
        <v>25</v>
      </c>
      <c r="K40" s="272"/>
      <c r="L40" s="271" t="s">
        <v>26</v>
      </c>
      <c r="M40" s="272"/>
      <c r="N40" s="271" t="s">
        <v>27</v>
      </c>
      <c r="O40" s="272"/>
      <c r="P40" s="271" t="s">
        <v>28</v>
      </c>
      <c r="Q40" s="272"/>
      <c r="R40" s="319" t="s">
        <v>29</v>
      </c>
    </row>
    <row r="41" spans="1:18" ht="27.75" customHeight="1" x14ac:dyDescent="0.2">
      <c r="A41" s="73" t="s">
        <v>30</v>
      </c>
      <c r="B41" s="321" t="s">
        <v>31</v>
      </c>
      <c r="C41" s="322"/>
      <c r="D41" s="74" t="s">
        <v>32</v>
      </c>
      <c r="E41" s="81" t="s">
        <v>33</v>
      </c>
      <c r="F41" s="273" t="s">
        <v>34</v>
      </c>
      <c r="G41" s="274"/>
      <c r="H41" s="273"/>
      <c r="I41" s="274"/>
      <c r="J41" s="273"/>
      <c r="K41" s="274"/>
      <c r="L41" s="273"/>
      <c r="M41" s="274"/>
      <c r="N41" s="273"/>
      <c r="O41" s="274"/>
      <c r="P41" s="273"/>
      <c r="Q41" s="274"/>
      <c r="R41" s="320"/>
    </row>
    <row r="42" spans="1:18" s="6" customFormat="1" ht="12.75" customHeight="1" x14ac:dyDescent="0.2">
      <c r="A42" s="367" t="s">
        <v>327</v>
      </c>
      <c r="B42" s="130" t="s">
        <v>115</v>
      </c>
      <c r="C42" s="146"/>
      <c r="D42" s="326" t="s">
        <v>35</v>
      </c>
      <c r="E42" s="329" t="s">
        <v>57</v>
      </c>
      <c r="F42" s="130" t="s">
        <v>58</v>
      </c>
      <c r="G42" s="146"/>
      <c r="H42" s="117" t="s">
        <v>36</v>
      </c>
      <c r="I42" s="119"/>
      <c r="J42" s="365">
        <f>(J44/$R$44)/100%</f>
        <v>0.17647058823529413</v>
      </c>
      <c r="K42" s="366"/>
      <c r="L42" s="365">
        <f>(L44/$R$44)/100%</f>
        <v>0.32941176470588235</v>
      </c>
      <c r="M42" s="366"/>
      <c r="N42" s="365">
        <f>(N44/$R$44)/100%</f>
        <v>0.3352941176470588</v>
      </c>
      <c r="O42" s="366"/>
      <c r="P42" s="365">
        <f>(P44/$R$44)/100%</f>
        <v>0.1588235294117647</v>
      </c>
      <c r="Q42" s="366"/>
      <c r="R42" s="23">
        <f>SUM(J42:Q42)</f>
        <v>0.99999999999999989</v>
      </c>
    </row>
    <row r="43" spans="1:18" s="6" customFormat="1" x14ac:dyDescent="0.2">
      <c r="A43" s="368"/>
      <c r="B43" s="147"/>
      <c r="C43" s="148"/>
      <c r="D43" s="327"/>
      <c r="E43" s="330"/>
      <c r="F43" s="147"/>
      <c r="G43" s="148"/>
      <c r="H43" s="117" t="s">
        <v>37</v>
      </c>
      <c r="I43" s="119"/>
      <c r="J43" s="365">
        <f>(J45/$R$44)/100%</f>
        <v>0</v>
      </c>
      <c r="K43" s="366"/>
      <c r="L43" s="365">
        <f t="shared" ref="L43" si="0">(L45/$R$44)/100%</f>
        <v>5.0376470588235293E-2</v>
      </c>
      <c r="M43" s="366"/>
      <c r="N43" s="365">
        <f t="shared" ref="N43" si="1">(N45/$R$44)/100%</f>
        <v>0</v>
      </c>
      <c r="O43" s="366"/>
      <c r="P43" s="365">
        <f t="shared" ref="P43" si="2">(P45/$R$44)/100%</f>
        <v>0</v>
      </c>
      <c r="Q43" s="366"/>
      <c r="R43" s="67">
        <f>SUM(J43:Q43)</f>
        <v>5.0376470588235293E-2</v>
      </c>
    </row>
    <row r="44" spans="1:18" s="6" customFormat="1" x14ac:dyDescent="0.2">
      <c r="A44" s="368"/>
      <c r="B44" s="147"/>
      <c r="C44" s="148"/>
      <c r="D44" s="327"/>
      <c r="E44" s="329" t="s">
        <v>116</v>
      </c>
      <c r="F44" s="147"/>
      <c r="G44" s="148"/>
      <c r="H44" s="117" t="s">
        <v>38</v>
      </c>
      <c r="I44" s="119"/>
      <c r="J44" s="361">
        <f>J53+J61</f>
        <v>150000</v>
      </c>
      <c r="K44" s="362"/>
      <c r="L44" s="361">
        <f t="shared" ref="L44:L45" si="3">L53+L61</f>
        <v>280000</v>
      </c>
      <c r="M44" s="362"/>
      <c r="N44" s="361">
        <f t="shared" ref="N44:N45" si="4">N53+N61</f>
        <v>285000</v>
      </c>
      <c r="O44" s="362"/>
      <c r="P44" s="361">
        <f t="shared" ref="P44:P45" si="5">P53+P61</f>
        <v>135000</v>
      </c>
      <c r="Q44" s="362"/>
      <c r="R44" s="68">
        <f>SUM(J44:Q44)</f>
        <v>850000</v>
      </c>
    </row>
    <row r="45" spans="1:18" s="6" customFormat="1" ht="32.25" customHeight="1" x14ac:dyDescent="0.2">
      <c r="A45" s="369"/>
      <c r="B45" s="149"/>
      <c r="C45" s="150"/>
      <c r="D45" s="328"/>
      <c r="E45" s="331"/>
      <c r="F45" s="149"/>
      <c r="G45" s="150"/>
      <c r="H45" s="117" t="s">
        <v>39</v>
      </c>
      <c r="I45" s="119"/>
      <c r="J45" s="370">
        <f>J54+J62</f>
        <v>0</v>
      </c>
      <c r="K45" s="371"/>
      <c r="L45" s="370">
        <f t="shared" si="3"/>
        <v>42820</v>
      </c>
      <c r="M45" s="371"/>
      <c r="N45" s="370">
        <f t="shared" si="4"/>
        <v>0</v>
      </c>
      <c r="O45" s="371"/>
      <c r="P45" s="370">
        <f t="shared" si="5"/>
        <v>0</v>
      </c>
      <c r="Q45" s="371"/>
      <c r="R45" s="68">
        <f>SUM(J45:Q45)</f>
        <v>42820</v>
      </c>
    </row>
    <row r="46" spans="1:18" x14ac:dyDescent="0.2">
      <c r="A46" s="214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6"/>
    </row>
    <row r="47" spans="1:18" ht="30" customHeight="1" x14ac:dyDescent="0.2">
      <c r="A47" s="289" t="s">
        <v>121</v>
      </c>
      <c r="B47" s="290"/>
      <c r="C47" s="290"/>
      <c r="D47" s="290"/>
      <c r="E47" s="290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9"/>
    </row>
    <row r="48" spans="1:18" ht="17.25" customHeight="1" x14ac:dyDescent="0.2">
      <c r="A48" s="211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3"/>
    </row>
    <row r="49" spans="1:19" ht="38.25" customHeight="1" x14ac:dyDescent="0.2">
      <c r="A49" s="351" t="s">
        <v>328</v>
      </c>
      <c r="B49" s="352"/>
      <c r="C49" s="352"/>
      <c r="D49" s="352"/>
      <c r="E49" s="353"/>
      <c r="F49" s="195" t="s">
        <v>40</v>
      </c>
      <c r="G49" s="285"/>
      <c r="H49" s="285"/>
      <c r="I49" s="195" t="s">
        <v>286</v>
      </c>
      <c r="J49" s="285"/>
      <c r="K49" s="285"/>
      <c r="L49" s="286"/>
      <c r="M49" s="117" t="s">
        <v>41</v>
      </c>
      <c r="N49" s="118"/>
      <c r="O49" s="119"/>
      <c r="P49" s="195" t="s">
        <v>287</v>
      </c>
      <c r="Q49" s="285"/>
      <c r="R49" s="286"/>
    </row>
    <row r="50" spans="1:19" ht="33.75" customHeight="1" x14ac:dyDescent="0.2">
      <c r="A50" s="85" t="s">
        <v>30</v>
      </c>
      <c r="B50" s="217" t="s">
        <v>31</v>
      </c>
      <c r="C50" s="218"/>
      <c r="D50" s="74" t="s">
        <v>32</v>
      </c>
      <c r="E50" s="40" t="s">
        <v>33</v>
      </c>
      <c r="F50" s="144" t="s">
        <v>34</v>
      </c>
      <c r="G50" s="145"/>
      <c r="H50" s="153"/>
      <c r="I50" s="154"/>
      <c r="J50" s="144" t="s">
        <v>25</v>
      </c>
      <c r="K50" s="145"/>
      <c r="L50" s="144" t="s">
        <v>26</v>
      </c>
      <c r="M50" s="145"/>
      <c r="N50" s="144" t="s">
        <v>27</v>
      </c>
      <c r="O50" s="145"/>
      <c r="P50" s="144" t="s">
        <v>28</v>
      </c>
      <c r="Q50" s="145"/>
      <c r="R50" s="9" t="s">
        <v>1</v>
      </c>
    </row>
    <row r="51" spans="1:19" ht="12.75" customHeight="1" x14ac:dyDescent="0.2">
      <c r="A51" s="411" t="s">
        <v>329</v>
      </c>
      <c r="B51" s="130" t="s">
        <v>115</v>
      </c>
      <c r="C51" s="146"/>
      <c r="D51" s="326" t="s">
        <v>35</v>
      </c>
      <c r="E51" s="329" t="s">
        <v>57</v>
      </c>
      <c r="F51" s="298" t="s">
        <v>58</v>
      </c>
      <c r="G51" s="299"/>
      <c r="H51" s="144" t="s">
        <v>36</v>
      </c>
      <c r="I51" s="145"/>
      <c r="J51" s="365">
        <f>(J53/$R$53)/100%</f>
        <v>0.16666666666666666</v>
      </c>
      <c r="K51" s="366"/>
      <c r="L51" s="365">
        <f>(L53/$R$53)/100%</f>
        <v>0.34</v>
      </c>
      <c r="M51" s="366"/>
      <c r="N51" s="365">
        <f>(N53/$R$53)/100%</f>
        <v>0.34666666666666668</v>
      </c>
      <c r="O51" s="366"/>
      <c r="P51" s="365">
        <f>(P53/$R$53)/100%</f>
        <v>0.14666666666666667</v>
      </c>
      <c r="Q51" s="366"/>
      <c r="R51" s="44">
        <f>SUM(J51:Q51)</f>
        <v>1</v>
      </c>
    </row>
    <row r="52" spans="1:19" x14ac:dyDescent="0.2">
      <c r="A52" s="412"/>
      <c r="B52" s="147"/>
      <c r="C52" s="148"/>
      <c r="D52" s="327"/>
      <c r="E52" s="330"/>
      <c r="F52" s="300"/>
      <c r="G52" s="301"/>
      <c r="H52" s="144" t="s">
        <v>37</v>
      </c>
      <c r="I52" s="145"/>
      <c r="J52" s="365">
        <f>(J54/$R$53)/100%</f>
        <v>0</v>
      </c>
      <c r="K52" s="366"/>
      <c r="L52" s="365">
        <f t="shared" ref="L52" si="6">(L54/$R$53)/100%</f>
        <v>4.3093333333333331E-2</v>
      </c>
      <c r="M52" s="366"/>
      <c r="N52" s="365">
        <f t="shared" ref="N52" si="7">(N54/$R$53)/100%</f>
        <v>0</v>
      </c>
      <c r="O52" s="366"/>
      <c r="P52" s="365">
        <f t="shared" ref="P52" si="8">(P54/$R$53)/100%</f>
        <v>0</v>
      </c>
      <c r="Q52" s="366"/>
      <c r="R52" s="44">
        <f>SUM(J52:Q52)</f>
        <v>4.3093333333333331E-2</v>
      </c>
    </row>
    <row r="53" spans="1:19" ht="12.75" customHeight="1" x14ac:dyDescent="0.2">
      <c r="A53" s="412"/>
      <c r="B53" s="147"/>
      <c r="C53" s="148"/>
      <c r="D53" s="327"/>
      <c r="E53" s="329" t="s">
        <v>116</v>
      </c>
      <c r="F53" s="300"/>
      <c r="G53" s="301"/>
      <c r="H53" s="144" t="s">
        <v>38</v>
      </c>
      <c r="I53" s="145"/>
      <c r="J53" s="361">
        <v>125000</v>
      </c>
      <c r="K53" s="362"/>
      <c r="L53" s="361">
        <v>255000</v>
      </c>
      <c r="M53" s="362"/>
      <c r="N53" s="361">
        <v>260000</v>
      </c>
      <c r="O53" s="362"/>
      <c r="P53" s="361">
        <v>110000</v>
      </c>
      <c r="Q53" s="362"/>
      <c r="R53" s="86">
        <f>SUM(J53:Q53)</f>
        <v>750000</v>
      </c>
    </row>
    <row r="54" spans="1:19" ht="27" customHeight="1" x14ac:dyDescent="0.2">
      <c r="A54" s="412"/>
      <c r="B54" s="149"/>
      <c r="C54" s="150"/>
      <c r="D54" s="328"/>
      <c r="E54" s="331"/>
      <c r="F54" s="302"/>
      <c r="G54" s="303"/>
      <c r="H54" s="144" t="s">
        <v>39</v>
      </c>
      <c r="I54" s="145"/>
      <c r="J54" s="361">
        <v>0</v>
      </c>
      <c r="K54" s="362"/>
      <c r="L54" s="363">
        <v>32320</v>
      </c>
      <c r="M54" s="364"/>
      <c r="N54" s="363">
        <v>0</v>
      </c>
      <c r="O54" s="364"/>
      <c r="P54" s="363">
        <v>0</v>
      </c>
      <c r="Q54" s="364"/>
      <c r="R54" s="86">
        <f>SUM(J54:Q54)</f>
        <v>32320</v>
      </c>
    </row>
    <row r="55" spans="1:19" x14ac:dyDescent="0.2">
      <c r="A55" s="289"/>
      <c r="B55" s="290"/>
      <c r="C55" s="290"/>
      <c r="D55" s="290"/>
      <c r="E55" s="290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9"/>
    </row>
    <row r="56" spans="1:19" ht="16.5" customHeight="1" x14ac:dyDescent="0.2">
      <c r="A56" s="211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3"/>
    </row>
    <row r="57" spans="1:19" ht="34.5" customHeight="1" x14ac:dyDescent="0.2">
      <c r="A57" s="351" t="s">
        <v>330</v>
      </c>
      <c r="B57" s="352"/>
      <c r="C57" s="352"/>
      <c r="D57" s="352"/>
      <c r="E57" s="353"/>
      <c r="F57" s="195" t="s">
        <v>40</v>
      </c>
      <c r="G57" s="285"/>
      <c r="H57" s="285"/>
      <c r="I57" s="195" t="s">
        <v>286</v>
      </c>
      <c r="J57" s="285"/>
      <c r="K57" s="285"/>
      <c r="L57" s="286"/>
      <c r="M57" s="117" t="s">
        <v>41</v>
      </c>
      <c r="N57" s="118"/>
      <c r="O57" s="119"/>
      <c r="P57" s="195" t="s">
        <v>287</v>
      </c>
      <c r="Q57" s="285"/>
      <c r="R57" s="286"/>
    </row>
    <row r="58" spans="1:19" ht="11.25" customHeight="1" x14ac:dyDescent="0.2">
      <c r="A58" s="85" t="s">
        <v>30</v>
      </c>
      <c r="B58" s="217" t="s">
        <v>31</v>
      </c>
      <c r="C58" s="218"/>
      <c r="D58" s="74" t="s">
        <v>32</v>
      </c>
      <c r="E58" s="40" t="s">
        <v>33</v>
      </c>
      <c r="F58" s="144" t="s">
        <v>34</v>
      </c>
      <c r="G58" s="145"/>
      <c r="H58" s="153"/>
      <c r="I58" s="154"/>
      <c r="J58" s="144" t="s">
        <v>25</v>
      </c>
      <c r="K58" s="145"/>
      <c r="L58" s="144" t="s">
        <v>26</v>
      </c>
      <c r="M58" s="145"/>
      <c r="N58" s="144" t="s">
        <v>27</v>
      </c>
      <c r="O58" s="145"/>
      <c r="P58" s="144" t="s">
        <v>28</v>
      </c>
      <c r="Q58" s="145"/>
      <c r="R58" s="9" t="s">
        <v>1</v>
      </c>
    </row>
    <row r="59" spans="1:19" ht="27.75" customHeight="1" x14ac:dyDescent="0.2">
      <c r="A59" s="411" t="s">
        <v>331</v>
      </c>
      <c r="B59" s="130" t="s">
        <v>115</v>
      </c>
      <c r="C59" s="146"/>
      <c r="D59" s="326" t="s">
        <v>35</v>
      </c>
      <c r="E59" s="329" t="s">
        <v>57</v>
      </c>
      <c r="F59" s="298" t="s">
        <v>58</v>
      </c>
      <c r="G59" s="299"/>
      <c r="H59" s="144" t="s">
        <v>36</v>
      </c>
      <c r="I59" s="145"/>
      <c r="J59" s="365">
        <f>(J61/$R$61)/100%</f>
        <v>0.25</v>
      </c>
      <c r="K59" s="366"/>
      <c r="L59" s="365">
        <f t="shared" ref="L59:L60" si="9">(L61/$R$61)/100%</f>
        <v>0.25</v>
      </c>
      <c r="M59" s="366"/>
      <c r="N59" s="365">
        <f t="shared" ref="N59:N60" si="10">(N61/$R$61)/100%</f>
        <v>0.25</v>
      </c>
      <c r="O59" s="366"/>
      <c r="P59" s="365">
        <f t="shared" ref="P59:P60" si="11">(P61/$R$61)/100%</f>
        <v>0.25</v>
      </c>
      <c r="Q59" s="366"/>
      <c r="R59" s="44">
        <f>SUM(J59:Q59)</f>
        <v>1</v>
      </c>
    </row>
    <row r="60" spans="1:19" ht="12.75" customHeight="1" x14ac:dyDescent="0.2">
      <c r="A60" s="412"/>
      <c r="B60" s="147"/>
      <c r="C60" s="148"/>
      <c r="D60" s="327"/>
      <c r="E60" s="330"/>
      <c r="F60" s="300"/>
      <c r="G60" s="301"/>
      <c r="H60" s="144" t="s">
        <v>37</v>
      </c>
      <c r="I60" s="145"/>
      <c r="J60" s="365">
        <f>(J62/$R$61)/100%</f>
        <v>0</v>
      </c>
      <c r="K60" s="366"/>
      <c r="L60" s="365">
        <f t="shared" si="9"/>
        <v>0.105</v>
      </c>
      <c r="M60" s="366"/>
      <c r="N60" s="365">
        <f t="shared" si="10"/>
        <v>0</v>
      </c>
      <c r="O60" s="366"/>
      <c r="P60" s="365">
        <f t="shared" si="11"/>
        <v>0</v>
      </c>
      <c r="Q60" s="366"/>
      <c r="R60" s="44">
        <f>SUM(J60:Q60)</f>
        <v>0.105</v>
      </c>
    </row>
    <row r="61" spans="1:19" x14ac:dyDescent="0.2">
      <c r="A61" s="412"/>
      <c r="B61" s="147"/>
      <c r="C61" s="148"/>
      <c r="D61" s="327"/>
      <c r="E61" s="329" t="s">
        <v>116</v>
      </c>
      <c r="F61" s="300"/>
      <c r="G61" s="301"/>
      <c r="H61" s="144" t="s">
        <v>38</v>
      </c>
      <c r="I61" s="145"/>
      <c r="J61" s="361">
        <v>25000</v>
      </c>
      <c r="K61" s="362"/>
      <c r="L61" s="361">
        <v>25000</v>
      </c>
      <c r="M61" s="362"/>
      <c r="N61" s="361">
        <v>25000</v>
      </c>
      <c r="O61" s="362"/>
      <c r="P61" s="361">
        <v>25000</v>
      </c>
      <c r="Q61" s="362"/>
      <c r="R61" s="86">
        <f>SUM(J61:Q61)</f>
        <v>100000</v>
      </c>
      <c r="S61" s="433"/>
    </row>
    <row r="62" spans="1:19" ht="38.25" customHeight="1" x14ac:dyDescent="0.2">
      <c r="A62" s="412"/>
      <c r="B62" s="149"/>
      <c r="C62" s="150"/>
      <c r="D62" s="328"/>
      <c r="E62" s="331"/>
      <c r="F62" s="302"/>
      <c r="G62" s="303"/>
      <c r="H62" s="144" t="s">
        <v>39</v>
      </c>
      <c r="I62" s="145"/>
      <c r="J62" s="361">
        <v>0</v>
      </c>
      <c r="K62" s="362"/>
      <c r="L62" s="363">
        <v>10500</v>
      </c>
      <c r="M62" s="364"/>
      <c r="N62" s="363">
        <v>0</v>
      </c>
      <c r="O62" s="364"/>
      <c r="P62" s="363">
        <v>0</v>
      </c>
      <c r="Q62" s="364"/>
      <c r="R62" s="86">
        <f>SUM(J62:Q62)</f>
        <v>10500</v>
      </c>
    </row>
    <row r="63" spans="1:19" x14ac:dyDescent="0.2">
      <c r="A63" s="332"/>
      <c r="B63" s="333"/>
      <c r="C63" s="333"/>
      <c r="D63" s="333"/>
      <c r="E63" s="333"/>
      <c r="F63" s="333"/>
      <c r="G63" s="333"/>
      <c r="H63" s="333"/>
      <c r="I63" s="333"/>
      <c r="J63" s="333"/>
      <c r="K63" s="333"/>
      <c r="L63" s="333"/>
      <c r="M63" s="333"/>
      <c r="N63" s="333"/>
      <c r="O63" s="333"/>
      <c r="P63" s="333"/>
      <c r="Q63" s="333"/>
      <c r="R63" s="334"/>
    </row>
    <row r="64" spans="1:19" x14ac:dyDescent="0.2">
      <c r="A64" s="99" t="s">
        <v>123</v>
      </c>
      <c r="B64" s="100"/>
      <c r="C64" s="100"/>
      <c r="D64" s="195" t="s">
        <v>122</v>
      </c>
      <c r="E64" s="285"/>
      <c r="F64" s="285"/>
      <c r="G64" s="285"/>
      <c r="H64" s="285"/>
      <c r="I64" s="285"/>
      <c r="J64" s="285"/>
      <c r="K64" s="286"/>
      <c r="L64" s="101" t="s">
        <v>42</v>
      </c>
      <c r="M64" s="102"/>
      <c r="N64" s="102"/>
      <c r="O64" s="102"/>
      <c r="P64" s="101" t="s">
        <v>43</v>
      </c>
      <c r="Q64" s="102"/>
      <c r="R64" s="102"/>
    </row>
    <row r="65" spans="1:19" x14ac:dyDescent="0.2">
      <c r="A65" s="336" t="s">
        <v>332</v>
      </c>
      <c r="B65" s="336"/>
      <c r="C65" s="336"/>
      <c r="D65" s="336" t="s">
        <v>333</v>
      </c>
      <c r="E65" s="336"/>
      <c r="F65" s="336"/>
      <c r="G65" s="336"/>
      <c r="H65" s="336"/>
      <c r="I65" s="336"/>
      <c r="J65" s="336"/>
      <c r="K65" s="336"/>
      <c r="L65" s="339">
        <v>43101</v>
      </c>
      <c r="M65" s="100"/>
      <c r="N65" s="100"/>
      <c r="O65" s="100"/>
      <c r="P65" s="339">
        <v>43465</v>
      </c>
      <c r="Q65" s="100"/>
      <c r="R65" s="100"/>
    </row>
    <row r="66" spans="1:19" x14ac:dyDescent="0.2">
      <c r="A66" s="336"/>
      <c r="B66" s="336"/>
      <c r="C66" s="336"/>
      <c r="D66" s="336" t="s">
        <v>334</v>
      </c>
      <c r="E66" s="336"/>
      <c r="F66" s="336"/>
      <c r="G66" s="336"/>
      <c r="H66" s="336"/>
      <c r="I66" s="336"/>
      <c r="J66" s="336"/>
      <c r="K66" s="336"/>
      <c r="L66" s="339">
        <v>43101</v>
      </c>
      <c r="M66" s="100"/>
      <c r="N66" s="100"/>
      <c r="O66" s="100"/>
      <c r="P66" s="339">
        <v>43465</v>
      </c>
      <c r="Q66" s="100"/>
      <c r="R66" s="100"/>
    </row>
    <row r="67" spans="1:19" x14ac:dyDescent="0.2">
      <c r="A67" s="336"/>
      <c r="B67" s="336"/>
      <c r="C67" s="336"/>
      <c r="D67" s="336" t="s">
        <v>335</v>
      </c>
      <c r="E67" s="336"/>
      <c r="F67" s="336"/>
      <c r="G67" s="336"/>
      <c r="H67" s="336"/>
      <c r="I67" s="336"/>
      <c r="J67" s="336"/>
      <c r="K67" s="336"/>
      <c r="L67" s="339">
        <v>43101</v>
      </c>
      <c r="M67" s="100"/>
      <c r="N67" s="100"/>
      <c r="O67" s="100"/>
      <c r="P67" s="339">
        <v>43465</v>
      </c>
      <c r="Q67" s="100"/>
      <c r="R67" s="100"/>
    </row>
    <row r="68" spans="1:19" x14ac:dyDescent="0.2">
      <c r="A68" s="196" t="s">
        <v>336</v>
      </c>
      <c r="B68" s="197"/>
      <c r="C68" s="198"/>
      <c r="D68" s="112" t="s">
        <v>337</v>
      </c>
      <c r="E68" s="115"/>
      <c r="F68" s="115"/>
      <c r="G68" s="115"/>
      <c r="H68" s="115"/>
      <c r="I68" s="115"/>
      <c r="J68" s="115"/>
      <c r="K68" s="116"/>
      <c r="L68" s="339">
        <v>43101</v>
      </c>
      <c r="M68" s="100"/>
      <c r="N68" s="100"/>
      <c r="O68" s="100"/>
      <c r="P68" s="339">
        <v>43465</v>
      </c>
      <c r="Q68" s="100"/>
      <c r="R68" s="100"/>
      <c r="S68" s="433"/>
    </row>
    <row r="69" spans="1:19" x14ac:dyDescent="0.2">
      <c r="A69" s="199"/>
      <c r="B69" s="200"/>
      <c r="C69" s="201"/>
      <c r="D69" s="112" t="s">
        <v>338</v>
      </c>
      <c r="E69" s="115"/>
      <c r="F69" s="115"/>
      <c r="G69" s="115"/>
      <c r="H69" s="115"/>
      <c r="I69" s="115"/>
      <c r="J69" s="115"/>
      <c r="K69" s="116"/>
      <c r="L69" s="339">
        <v>43101</v>
      </c>
      <c r="M69" s="100"/>
      <c r="N69" s="100"/>
      <c r="O69" s="100"/>
      <c r="P69" s="339">
        <v>43465</v>
      </c>
      <c r="Q69" s="100"/>
      <c r="R69" s="100"/>
      <c r="S69" s="433"/>
    </row>
    <row r="70" spans="1:19" x14ac:dyDescent="0.2">
      <c r="A70" s="199"/>
      <c r="B70" s="200"/>
      <c r="C70" s="201"/>
      <c r="D70" s="112" t="s">
        <v>339</v>
      </c>
      <c r="E70" s="115"/>
      <c r="F70" s="115"/>
      <c r="G70" s="115"/>
      <c r="H70" s="115"/>
      <c r="I70" s="115"/>
      <c r="J70" s="115"/>
      <c r="K70" s="116"/>
      <c r="L70" s="339">
        <v>43101</v>
      </c>
      <c r="M70" s="100"/>
      <c r="N70" s="100"/>
      <c r="O70" s="100"/>
      <c r="P70" s="339">
        <v>43465</v>
      </c>
      <c r="Q70" s="100"/>
      <c r="R70" s="100"/>
      <c r="S70" s="433"/>
    </row>
    <row r="71" spans="1:19" ht="16.5" customHeight="1" x14ac:dyDescent="0.2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</row>
    <row r="72" spans="1:19" ht="16.5" customHeight="1" x14ac:dyDescent="0.2">
      <c r="A72" s="99" t="s">
        <v>44</v>
      </c>
      <c r="B72" s="99"/>
      <c r="C72" s="99"/>
      <c r="D72" s="8" t="s">
        <v>45</v>
      </c>
      <c r="E72" s="99" t="s">
        <v>46</v>
      </c>
      <c r="F72" s="99"/>
      <c r="G72" s="99"/>
      <c r="H72" s="99"/>
      <c r="I72" s="99"/>
      <c r="J72" s="99"/>
      <c r="K72" s="99"/>
      <c r="L72" s="195" t="s">
        <v>45</v>
      </c>
      <c r="M72" s="118"/>
      <c r="N72" s="118"/>
      <c r="O72" s="118"/>
      <c r="P72" s="118"/>
      <c r="Q72" s="118"/>
      <c r="R72" s="119"/>
    </row>
    <row r="73" spans="1:19" ht="12.75" customHeight="1" x14ac:dyDescent="0.2">
      <c r="A73" s="112" t="s">
        <v>124</v>
      </c>
      <c r="B73" s="113"/>
      <c r="C73" s="114"/>
      <c r="D73" s="7"/>
      <c r="E73" s="112" t="s">
        <v>340</v>
      </c>
      <c r="F73" s="113"/>
      <c r="G73" s="113"/>
      <c r="H73" s="113"/>
      <c r="I73" s="113"/>
      <c r="J73" s="113"/>
      <c r="K73" s="114"/>
      <c r="L73" s="117"/>
      <c r="M73" s="118"/>
      <c r="N73" s="118"/>
      <c r="O73" s="118"/>
      <c r="P73" s="118"/>
      <c r="Q73" s="118"/>
      <c r="R73" s="119"/>
    </row>
    <row r="74" spans="1:19" x14ac:dyDescent="0.2">
      <c r="A74" s="112"/>
      <c r="B74" s="113"/>
      <c r="C74" s="114"/>
      <c r="D74" s="7"/>
      <c r="E74" s="112" t="s">
        <v>341</v>
      </c>
      <c r="F74" s="113"/>
      <c r="G74" s="113"/>
      <c r="H74" s="113"/>
      <c r="I74" s="113"/>
      <c r="J74" s="113"/>
      <c r="K74" s="114"/>
      <c r="L74" s="117"/>
      <c r="M74" s="118"/>
      <c r="N74" s="118"/>
      <c r="O74" s="118"/>
      <c r="P74" s="118"/>
      <c r="Q74" s="118"/>
      <c r="R74" s="119"/>
    </row>
    <row r="75" spans="1:19" x14ac:dyDescent="0.2">
      <c r="A75" s="335"/>
      <c r="B75" s="113"/>
      <c r="C75" s="114"/>
      <c r="D75" s="7"/>
      <c r="E75" s="335"/>
      <c r="F75" s="113"/>
      <c r="G75" s="113"/>
      <c r="H75" s="113"/>
      <c r="I75" s="113"/>
      <c r="J75" s="113"/>
      <c r="K75" s="114"/>
      <c r="L75" s="117"/>
      <c r="M75" s="118"/>
      <c r="N75" s="118"/>
      <c r="O75" s="118"/>
      <c r="P75" s="118"/>
      <c r="Q75" s="118"/>
      <c r="R75" s="119"/>
    </row>
    <row r="76" spans="1:19" x14ac:dyDescent="0.2">
      <c r="A76" s="120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</row>
    <row r="77" spans="1:19" x14ac:dyDescent="0.2">
      <c r="A77" s="123" t="s">
        <v>48</v>
      </c>
      <c r="B77" s="11" t="s">
        <v>49</v>
      </c>
      <c r="C77" s="126" t="s">
        <v>317</v>
      </c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</row>
    <row r="78" spans="1:19" x14ac:dyDescent="0.2">
      <c r="A78" s="124"/>
      <c r="B78" s="11" t="s">
        <v>50</v>
      </c>
      <c r="C78" s="127" t="s">
        <v>224</v>
      </c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</row>
    <row r="79" spans="1:19" x14ac:dyDescent="0.2">
      <c r="A79" s="124"/>
      <c r="B79" s="128" t="s">
        <v>51</v>
      </c>
      <c r="C79" s="127" t="s">
        <v>342</v>
      </c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</row>
    <row r="80" spans="1:19" x14ac:dyDescent="0.2">
      <c r="A80" s="125"/>
      <c r="B80" s="129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</row>
    <row r="82" spans="1:23" x14ac:dyDescent="0.2">
      <c r="A82" s="10" t="s">
        <v>52</v>
      </c>
      <c r="R82" s="434"/>
      <c r="S82" s="434"/>
      <c r="T82" s="434"/>
      <c r="U82" s="434"/>
      <c r="V82" s="434"/>
      <c r="W82" s="434"/>
    </row>
    <row r="83" spans="1:23" x14ac:dyDescent="0.2">
      <c r="R83" s="434"/>
      <c r="S83" s="434"/>
      <c r="T83" s="434"/>
      <c r="U83" s="434"/>
      <c r="V83" s="434"/>
      <c r="W83" s="434"/>
    </row>
    <row r="84" spans="1:23" x14ac:dyDescent="0.2">
      <c r="A84" s="417" t="s">
        <v>53</v>
      </c>
      <c r="B84" s="417">
        <v>1000</v>
      </c>
      <c r="C84" s="417">
        <v>2000</v>
      </c>
      <c r="D84" s="417">
        <v>3000</v>
      </c>
      <c r="E84" s="417">
        <v>4000</v>
      </c>
      <c r="F84" s="418">
        <v>5000</v>
      </c>
      <c r="G84" s="418"/>
      <c r="H84" s="418"/>
      <c r="I84" s="418">
        <v>6000</v>
      </c>
      <c r="J84" s="418"/>
      <c r="K84" s="418"/>
      <c r="L84" s="418">
        <v>7000</v>
      </c>
      <c r="M84" s="418"/>
      <c r="N84" s="418"/>
      <c r="O84" s="422" t="s">
        <v>54</v>
      </c>
      <c r="P84" s="423"/>
      <c r="Q84" s="423"/>
      <c r="R84" s="434"/>
      <c r="S84" s="434"/>
      <c r="T84" s="434"/>
      <c r="U84" s="434"/>
      <c r="V84" s="434"/>
      <c r="W84" s="434"/>
    </row>
    <row r="85" spans="1:23" x14ac:dyDescent="0.2">
      <c r="A85" s="435" t="s">
        <v>343</v>
      </c>
      <c r="B85" s="425">
        <v>0</v>
      </c>
      <c r="C85" s="425">
        <v>0</v>
      </c>
      <c r="D85" s="425">
        <v>0</v>
      </c>
      <c r="E85" s="425">
        <v>0</v>
      </c>
      <c r="F85" s="429">
        <v>850000</v>
      </c>
      <c r="G85" s="429"/>
      <c r="H85" s="429"/>
      <c r="I85" s="429">
        <v>0</v>
      </c>
      <c r="J85" s="429"/>
      <c r="K85" s="429"/>
      <c r="L85" s="429">
        <v>0</v>
      </c>
      <c r="M85" s="429"/>
      <c r="N85" s="429"/>
      <c r="O85" s="436">
        <f>SUM(B85:N85)</f>
        <v>850000</v>
      </c>
      <c r="P85" s="423"/>
      <c r="Q85" s="423"/>
      <c r="R85" s="434"/>
      <c r="S85" s="434"/>
      <c r="T85" s="434"/>
      <c r="U85" s="434"/>
      <c r="V85" s="434"/>
      <c r="W85" s="434"/>
    </row>
    <row r="86" spans="1:23" x14ac:dyDescent="0.2">
      <c r="A86" s="431"/>
      <c r="B86" s="432"/>
      <c r="C86" s="432"/>
      <c r="D86" s="432"/>
      <c r="E86" s="432"/>
      <c r="F86" s="418"/>
      <c r="G86" s="418"/>
      <c r="H86" s="418"/>
      <c r="I86" s="418"/>
      <c r="J86" s="418"/>
      <c r="K86" s="418"/>
      <c r="L86" s="418"/>
      <c r="M86" s="418"/>
      <c r="N86" s="418"/>
      <c r="O86" s="418"/>
      <c r="P86" s="423"/>
      <c r="Q86" s="423"/>
      <c r="R86" s="434"/>
      <c r="S86" s="434"/>
      <c r="T86" s="434"/>
      <c r="U86" s="434"/>
      <c r="V86" s="434"/>
      <c r="W86" s="434"/>
    </row>
    <row r="87" spans="1:23" x14ac:dyDescent="0.2">
      <c r="A87" s="431"/>
      <c r="B87" s="432"/>
      <c r="C87" s="432"/>
      <c r="D87" s="432"/>
      <c r="E87" s="432"/>
      <c r="F87" s="418"/>
      <c r="G87" s="418"/>
      <c r="H87" s="418"/>
      <c r="I87" s="418"/>
      <c r="J87" s="418"/>
      <c r="K87" s="418"/>
      <c r="L87" s="418"/>
      <c r="M87" s="418"/>
      <c r="N87" s="418"/>
      <c r="O87" s="418"/>
      <c r="P87" s="423"/>
      <c r="Q87" s="423"/>
      <c r="R87" s="434"/>
      <c r="S87" s="434"/>
      <c r="T87" s="434"/>
      <c r="U87" s="434"/>
      <c r="V87" s="434"/>
      <c r="W87" s="434"/>
    </row>
    <row r="88" spans="1:23" x14ac:dyDescent="0.2">
      <c r="B88" s="25">
        <f>SUM(B85:B87)</f>
        <v>0</v>
      </c>
      <c r="C88" s="25">
        <f t="shared" ref="C88:F88" si="12">SUM(C85:C87)</f>
        <v>0</v>
      </c>
      <c r="D88" s="25">
        <f t="shared" si="12"/>
        <v>0</v>
      </c>
      <c r="E88" s="25">
        <f t="shared" si="12"/>
        <v>0</v>
      </c>
      <c r="F88" s="94">
        <f t="shared" si="12"/>
        <v>850000</v>
      </c>
      <c r="G88" s="94"/>
      <c r="H88" s="94"/>
      <c r="I88" s="94">
        <f t="shared" ref="I88" si="13">SUM(I85:I87)</f>
        <v>0</v>
      </c>
      <c r="J88" s="94"/>
      <c r="K88" s="94"/>
      <c r="L88" s="94">
        <f t="shared" ref="L88" si="14">SUM(L85:L87)</f>
        <v>0</v>
      </c>
      <c r="M88" s="94"/>
      <c r="N88" s="94"/>
      <c r="O88" s="94">
        <f t="shared" ref="O88" si="15">SUM(O85:O87)</f>
        <v>850000</v>
      </c>
      <c r="P88" s="94"/>
      <c r="Q88" s="94"/>
      <c r="R88" s="434"/>
      <c r="S88" s="434"/>
      <c r="T88" s="434"/>
      <c r="U88" s="434"/>
      <c r="V88" s="434"/>
      <c r="W88" s="434"/>
    </row>
    <row r="89" spans="1:23" x14ac:dyDescent="0.2">
      <c r="R89" s="434"/>
      <c r="S89" s="434"/>
      <c r="T89" s="434"/>
      <c r="U89" s="434"/>
      <c r="V89" s="434"/>
      <c r="W89" s="434"/>
    </row>
    <row r="90" spans="1:23" x14ac:dyDescent="0.2">
      <c r="H90" s="437"/>
      <c r="R90" s="434"/>
      <c r="S90" s="434"/>
      <c r="T90" s="434"/>
      <c r="U90" s="434"/>
      <c r="V90" s="434"/>
      <c r="W90" s="434"/>
    </row>
  </sheetData>
  <mergeCells count="223">
    <mergeCell ref="F88:H88"/>
    <mergeCell ref="I88:K88"/>
    <mergeCell ref="L88:N88"/>
    <mergeCell ref="O88:Q88"/>
    <mergeCell ref="F86:H86"/>
    <mergeCell ref="I86:K86"/>
    <mergeCell ref="L86:N86"/>
    <mergeCell ref="O86:Q86"/>
    <mergeCell ref="F87:H87"/>
    <mergeCell ref="I87:K87"/>
    <mergeCell ref="L87:N87"/>
    <mergeCell ref="O87:Q87"/>
    <mergeCell ref="F84:H84"/>
    <mergeCell ref="I84:K84"/>
    <mergeCell ref="L84:N84"/>
    <mergeCell ref="O84:Q84"/>
    <mergeCell ref="F85:H85"/>
    <mergeCell ref="I85:K85"/>
    <mergeCell ref="L85:N85"/>
    <mergeCell ref="O85:Q85"/>
    <mergeCell ref="A76:R76"/>
    <mergeCell ref="A77:A80"/>
    <mergeCell ref="C77:R77"/>
    <mergeCell ref="C78:R78"/>
    <mergeCell ref="B79:B80"/>
    <mergeCell ref="C79:R80"/>
    <mergeCell ref="A74:C74"/>
    <mergeCell ref="E74:K74"/>
    <mergeCell ref="L74:R74"/>
    <mergeCell ref="A75:C75"/>
    <mergeCell ref="E75:K75"/>
    <mergeCell ref="L75:R75"/>
    <mergeCell ref="A71:R71"/>
    <mergeCell ref="A72:C72"/>
    <mergeCell ref="E72:K72"/>
    <mergeCell ref="L72:R72"/>
    <mergeCell ref="A73:C73"/>
    <mergeCell ref="E73:K73"/>
    <mergeCell ref="L73:R73"/>
    <mergeCell ref="A68:C70"/>
    <mergeCell ref="D68:K68"/>
    <mergeCell ref="L68:O68"/>
    <mergeCell ref="P68:R68"/>
    <mergeCell ref="D69:K69"/>
    <mergeCell ref="L69:O69"/>
    <mergeCell ref="P69:R69"/>
    <mergeCell ref="D70:K70"/>
    <mergeCell ref="L70:O70"/>
    <mergeCell ref="P70:R70"/>
    <mergeCell ref="A65:C67"/>
    <mergeCell ref="D65:K65"/>
    <mergeCell ref="L65:O65"/>
    <mergeCell ref="P65:R65"/>
    <mergeCell ref="D66:K66"/>
    <mergeCell ref="L66:O66"/>
    <mergeCell ref="P66:R66"/>
    <mergeCell ref="D67:K67"/>
    <mergeCell ref="L67:O67"/>
    <mergeCell ref="P67:R67"/>
    <mergeCell ref="P62:Q62"/>
    <mergeCell ref="A63:R63"/>
    <mergeCell ref="A64:C64"/>
    <mergeCell ref="D64:K64"/>
    <mergeCell ref="L64:O64"/>
    <mergeCell ref="P64:R64"/>
    <mergeCell ref="E61:E62"/>
    <mergeCell ref="H61:I61"/>
    <mergeCell ref="J61:K61"/>
    <mergeCell ref="L61:M61"/>
    <mergeCell ref="N61:O61"/>
    <mergeCell ref="P61:Q61"/>
    <mergeCell ref="H62:I62"/>
    <mergeCell ref="J62:K62"/>
    <mergeCell ref="L62:M62"/>
    <mergeCell ref="N62:O62"/>
    <mergeCell ref="P59:Q59"/>
    <mergeCell ref="H60:I60"/>
    <mergeCell ref="J60:K60"/>
    <mergeCell ref="L60:M60"/>
    <mergeCell ref="N60:O60"/>
    <mergeCell ref="P60:Q60"/>
    <mergeCell ref="P58:Q58"/>
    <mergeCell ref="A59:A62"/>
    <mergeCell ref="B59:C62"/>
    <mergeCell ref="D59:D62"/>
    <mergeCell ref="E59:E60"/>
    <mergeCell ref="F59:G62"/>
    <mergeCell ref="H59:I59"/>
    <mergeCell ref="J59:K59"/>
    <mergeCell ref="L59:M59"/>
    <mergeCell ref="N59:O59"/>
    <mergeCell ref="B58:C58"/>
    <mergeCell ref="F58:G58"/>
    <mergeCell ref="H58:I58"/>
    <mergeCell ref="J58:K58"/>
    <mergeCell ref="L58:M58"/>
    <mergeCell ref="N58:O58"/>
    <mergeCell ref="P54:Q54"/>
    <mergeCell ref="A55:R55"/>
    <mergeCell ref="A56:R56"/>
    <mergeCell ref="A57:E57"/>
    <mergeCell ref="F57:H57"/>
    <mergeCell ref="I57:L57"/>
    <mergeCell ref="M57:O57"/>
    <mergeCell ref="P57:R57"/>
    <mergeCell ref="E53:E54"/>
    <mergeCell ref="H53:I53"/>
    <mergeCell ref="J53:K53"/>
    <mergeCell ref="L53:M53"/>
    <mergeCell ref="N53:O53"/>
    <mergeCell ref="P53:Q53"/>
    <mergeCell ref="H54:I54"/>
    <mergeCell ref="J54:K54"/>
    <mergeCell ref="L54:M54"/>
    <mergeCell ref="N54:O54"/>
    <mergeCell ref="P51:Q51"/>
    <mergeCell ref="H52:I52"/>
    <mergeCell ref="J52:K52"/>
    <mergeCell ref="L52:M52"/>
    <mergeCell ref="N52:O52"/>
    <mergeCell ref="P52:Q52"/>
    <mergeCell ref="P50:Q50"/>
    <mergeCell ref="A51:A54"/>
    <mergeCell ref="B51:C54"/>
    <mergeCell ref="D51:D54"/>
    <mergeCell ref="E51:E52"/>
    <mergeCell ref="F51:G54"/>
    <mergeCell ref="H51:I51"/>
    <mergeCell ref="J51:K51"/>
    <mergeCell ref="L51:M51"/>
    <mergeCell ref="N51:O51"/>
    <mergeCell ref="B50:C50"/>
    <mergeCell ref="F50:G50"/>
    <mergeCell ref="H50:I50"/>
    <mergeCell ref="J50:K50"/>
    <mergeCell ref="L50:M50"/>
    <mergeCell ref="N50:O50"/>
    <mergeCell ref="P45:Q45"/>
    <mergeCell ref="A46:R46"/>
    <mergeCell ref="A47:R47"/>
    <mergeCell ref="A48:R48"/>
    <mergeCell ref="A49:E49"/>
    <mergeCell ref="F49:H49"/>
    <mergeCell ref="I49:L49"/>
    <mergeCell ref="M49:O49"/>
    <mergeCell ref="P49:R49"/>
    <mergeCell ref="E44:E45"/>
    <mergeCell ref="H44:I44"/>
    <mergeCell ref="J44:K44"/>
    <mergeCell ref="L44:M44"/>
    <mergeCell ref="N44:O44"/>
    <mergeCell ref="P44:Q44"/>
    <mergeCell ref="H45:I45"/>
    <mergeCell ref="J45:K45"/>
    <mergeCell ref="L45:M45"/>
    <mergeCell ref="N45:O45"/>
    <mergeCell ref="L42:M42"/>
    <mergeCell ref="N42:O42"/>
    <mergeCell ref="P42:Q42"/>
    <mergeCell ref="H43:I43"/>
    <mergeCell ref="J43:K43"/>
    <mergeCell ref="L43:M43"/>
    <mergeCell ref="N43:O43"/>
    <mergeCell ref="P43:Q43"/>
    <mergeCell ref="R40:R41"/>
    <mergeCell ref="B41:C41"/>
    <mergeCell ref="F41:G41"/>
    <mergeCell ref="A42:A45"/>
    <mergeCell ref="B42:C45"/>
    <mergeCell ref="D42:D45"/>
    <mergeCell ref="E42:E43"/>
    <mergeCell ref="F42:G45"/>
    <mergeCell ref="H42:I42"/>
    <mergeCell ref="J42:K42"/>
    <mergeCell ref="A35:R35"/>
    <mergeCell ref="A36:A38"/>
    <mergeCell ref="B36:R38"/>
    <mergeCell ref="A39:R39"/>
    <mergeCell ref="A40:G40"/>
    <mergeCell ref="H40:I41"/>
    <mergeCell ref="J40:K41"/>
    <mergeCell ref="L40:M41"/>
    <mergeCell ref="N40:O41"/>
    <mergeCell ref="P40:Q41"/>
    <mergeCell ref="A30:B30"/>
    <mergeCell ref="E30:G30"/>
    <mergeCell ref="H30:R30"/>
    <mergeCell ref="A31:R31"/>
    <mergeCell ref="A32:A34"/>
    <mergeCell ref="B32:R34"/>
    <mergeCell ref="A26:B26"/>
    <mergeCell ref="F26:G26"/>
    <mergeCell ref="H26:J26"/>
    <mergeCell ref="K26:M26"/>
    <mergeCell ref="A27:R27"/>
    <mergeCell ref="A28:B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pageSetup scale="73" fitToHeight="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3CE17-0907-41C0-A980-6E02817BB09B}">
  <sheetPr>
    <tabColor rgb="FF92D050"/>
    <pageSetUpPr fitToPage="1"/>
  </sheetPr>
  <dimension ref="A1:T98"/>
  <sheetViews>
    <sheetView showGridLines="0" topLeftCell="A39" zoomScaleNormal="100" workbookViewId="0">
      <selection activeCell="A62" sqref="A62:R62"/>
    </sheetView>
  </sheetViews>
  <sheetFormatPr baseColWidth="10" defaultColWidth="9.140625" defaultRowHeight="12.75" x14ac:dyDescent="0.2"/>
  <cols>
    <col min="1" max="1" width="25.7109375" customWidth="1"/>
    <col min="2" max="2" width="16" bestFit="1" customWidth="1"/>
    <col min="3" max="3" width="14.5703125" customWidth="1"/>
    <col min="4" max="4" width="14.42578125" bestFit="1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.5703125" customWidth="1"/>
    <col min="10" max="10" width="7.28515625" customWidth="1"/>
    <col min="11" max="11" width="7.85546875" customWidth="1"/>
    <col min="12" max="12" width="7.140625" customWidth="1"/>
    <col min="13" max="13" width="7.85546875" customWidth="1"/>
    <col min="14" max="14" width="6.140625" customWidth="1"/>
    <col min="15" max="15" width="9" customWidth="1"/>
    <col min="16" max="16" width="8.140625" customWidth="1"/>
    <col min="17" max="17" width="7.7109375" customWidth="1"/>
    <col min="18" max="18" width="15.7109375" bestFit="1" customWidth="1"/>
    <col min="20" max="20" width="16" customWidth="1"/>
  </cols>
  <sheetData>
    <row r="1" spans="1:18" x14ac:dyDescent="0.2">
      <c r="A1" s="219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1"/>
    </row>
    <row r="2" spans="1:18" ht="23.25" customHeight="1" x14ac:dyDescent="0.2">
      <c r="A2" s="438" t="s">
        <v>344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40"/>
    </row>
    <row r="3" spans="1:18" ht="20.25" customHeight="1" x14ac:dyDescent="0.2">
      <c r="A3" s="225" t="s">
        <v>345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7"/>
    </row>
    <row r="4" spans="1:18" ht="18" customHeight="1" x14ac:dyDescent="0.2">
      <c r="A4" s="441" t="s">
        <v>346</v>
      </c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3"/>
    </row>
    <row r="5" spans="1:18" ht="18" customHeight="1" x14ac:dyDescent="0.2">
      <c r="A5" s="441" t="s">
        <v>347</v>
      </c>
      <c r="B5" s="442"/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  <c r="O5" s="442"/>
      <c r="P5" s="442"/>
      <c r="Q5" s="442"/>
      <c r="R5" s="443"/>
    </row>
    <row r="6" spans="1:18" ht="12.75" customHeight="1" x14ac:dyDescent="0.2">
      <c r="A6" s="444"/>
      <c r="B6" s="445"/>
      <c r="C6" s="445"/>
      <c r="D6" s="445"/>
      <c r="E6" s="445"/>
      <c r="F6" s="445"/>
      <c r="G6" s="445"/>
      <c r="H6" s="445"/>
      <c r="I6" s="445"/>
      <c r="J6" s="445"/>
      <c r="K6" s="445"/>
      <c r="L6" s="445"/>
      <c r="M6" s="445"/>
      <c r="N6" s="445"/>
      <c r="O6" s="445"/>
      <c r="P6" s="445"/>
      <c r="Q6" s="445"/>
      <c r="R6" s="446"/>
    </row>
    <row r="7" spans="1:18" x14ac:dyDescent="0.2">
      <c r="A7" s="237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3"/>
    </row>
    <row r="8" spans="1:18" x14ac:dyDescent="0.2">
      <c r="A8" s="237"/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3"/>
    </row>
    <row r="9" spans="1:18" x14ac:dyDescent="0.2">
      <c r="A9" s="238"/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40"/>
    </row>
    <row r="10" spans="1:18" s="6" customFormat="1" x14ac:dyDescent="0.2">
      <c r="A10" s="241" t="s">
        <v>2</v>
      </c>
      <c r="B10" s="243" t="s">
        <v>348</v>
      </c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5"/>
    </row>
    <row r="11" spans="1:18" s="6" customFormat="1" x14ac:dyDescent="0.2">
      <c r="A11" s="242"/>
      <c r="B11" s="246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8"/>
    </row>
    <row r="12" spans="1:18" s="6" customFormat="1" x14ac:dyDescent="0.2">
      <c r="A12" s="242"/>
      <c r="B12" s="249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1"/>
    </row>
    <row r="13" spans="1:18" s="6" customFormat="1" x14ac:dyDescent="0.2">
      <c r="A13" s="252" t="s">
        <v>3</v>
      </c>
      <c r="B13" s="255" t="s">
        <v>349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</row>
    <row r="14" spans="1:18" s="6" customFormat="1" x14ac:dyDescent="0.2">
      <c r="A14" s="253"/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</row>
    <row r="15" spans="1:18" s="6" customFormat="1" x14ac:dyDescent="0.2">
      <c r="A15" s="253"/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</row>
    <row r="16" spans="1:18" s="6" customFormat="1" x14ac:dyDescent="0.2">
      <c r="A16" s="254"/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</row>
    <row r="17" spans="1:18" s="6" customFormat="1" ht="12.75" customHeight="1" x14ac:dyDescent="0.2">
      <c r="A17" s="136" t="s">
        <v>4</v>
      </c>
      <c r="B17" s="256" t="s">
        <v>276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8"/>
    </row>
    <row r="18" spans="1:18" s="6" customFormat="1" ht="12.75" customHeight="1" x14ac:dyDescent="0.2">
      <c r="A18" s="137"/>
      <c r="B18" s="259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1"/>
    </row>
    <row r="19" spans="1:18" s="6" customFormat="1" ht="51" customHeight="1" x14ac:dyDescent="0.2">
      <c r="A19" s="76" t="s">
        <v>55</v>
      </c>
      <c r="B19" s="264" t="s">
        <v>350</v>
      </c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6"/>
    </row>
    <row r="20" spans="1:18" s="6" customFormat="1" x14ac:dyDescent="0.2">
      <c r="A20" s="241" t="s">
        <v>56</v>
      </c>
      <c r="B20" s="384">
        <v>0</v>
      </c>
      <c r="C20" s="385"/>
      <c r="D20" s="385"/>
      <c r="E20" s="386"/>
      <c r="F20" s="155" t="s">
        <v>7</v>
      </c>
      <c r="G20" s="156"/>
      <c r="H20" s="156"/>
      <c r="I20" s="156"/>
      <c r="J20" s="156"/>
      <c r="K20" s="157"/>
      <c r="L20" s="384">
        <v>16100000</v>
      </c>
      <c r="M20" s="385"/>
      <c r="N20" s="385"/>
      <c r="O20" s="385"/>
      <c r="P20" s="385"/>
      <c r="Q20" s="385"/>
      <c r="R20" s="386"/>
    </row>
    <row r="21" spans="1:18" s="6" customFormat="1" x14ac:dyDescent="0.2">
      <c r="A21" s="241"/>
      <c r="B21" s="387"/>
      <c r="C21" s="388"/>
      <c r="D21" s="388"/>
      <c r="E21" s="389"/>
      <c r="F21" s="161"/>
      <c r="G21" s="162"/>
      <c r="H21" s="162"/>
      <c r="I21" s="162"/>
      <c r="J21" s="162"/>
      <c r="K21" s="163"/>
      <c r="L21" s="387"/>
      <c r="M21" s="388"/>
      <c r="N21" s="388"/>
      <c r="O21" s="388"/>
      <c r="P21" s="388"/>
      <c r="Q21" s="388"/>
      <c r="R21" s="389"/>
    </row>
    <row r="22" spans="1:18" s="6" customFormat="1" x14ac:dyDescent="0.2">
      <c r="A22" s="178"/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80"/>
    </row>
    <row r="23" spans="1:18" s="6" customFormat="1" ht="32.25" customHeight="1" x14ac:dyDescent="0.2">
      <c r="A23" s="153" t="s">
        <v>8</v>
      </c>
      <c r="B23" s="154"/>
      <c r="C23" s="208" t="s">
        <v>278</v>
      </c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10"/>
    </row>
    <row r="24" spans="1:18" s="6" customFormat="1" ht="58.5" customHeight="1" x14ac:dyDescent="0.2">
      <c r="A24" s="151" t="s">
        <v>9</v>
      </c>
      <c r="B24" s="152"/>
      <c r="C24" s="112" t="s">
        <v>351</v>
      </c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4"/>
    </row>
    <row r="25" spans="1:18" s="16" customFormat="1" ht="18" customHeight="1" x14ac:dyDescent="0.2">
      <c r="A25" s="153" t="s">
        <v>10</v>
      </c>
      <c r="B25" s="154"/>
      <c r="C25" s="153" t="s">
        <v>11</v>
      </c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54"/>
    </row>
    <row r="26" spans="1:18" s="6" customFormat="1" ht="24" customHeight="1" x14ac:dyDescent="0.2">
      <c r="A26" s="171" t="s">
        <v>12</v>
      </c>
      <c r="B26" s="154"/>
      <c r="C26" s="12" t="s">
        <v>13</v>
      </c>
      <c r="D26" s="12" t="s">
        <v>14</v>
      </c>
      <c r="E26" s="12" t="s">
        <v>15</v>
      </c>
      <c r="F26" s="262" t="s">
        <v>280</v>
      </c>
      <c r="G26" s="263"/>
      <c r="H26" s="151" t="s">
        <v>16</v>
      </c>
      <c r="I26" s="207"/>
      <c r="J26" s="152"/>
      <c r="K26" s="171" t="s">
        <v>281</v>
      </c>
      <c r="L26" s="177"/>
      <c r="M26" s="154"/>
      <c r="N26" s="77"/>
      <c r="O26" s="78"/>
      <c r="P26" s="78"/>
      <c r="Q26" s="78"/>
      <c r="R26" s="79"/>
    </row>
    <row r="27" spans="1:18" s="6" customFormat="1" x14ac:dyDescent="0.2">
      <c r="A27" s="203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5"/>
    </row>
    <row r="28" spans="1:18" s="6" customFormat="1" ht="24" customHeight="1" x14ac:dyDescent="0.2">
      <c r="A28" s="153" t="s">
        <v>17</v>
      </c>
      <c r="B28" s="154"/>
      <c r="C28" s="26" t="s">
        <v>119</v>
      </c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9"/>
    </row>
    <row r="29" spans="1:18" s="6" customFormat="1" ht="4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</row>
    <row r="30" spans="1:18" s="6" customFormat="1" ht="51.75" customHeight="1" x14ac:dyDescent="0.2">
      <c r="A30" s="171" t="s">
        <v>18</v>
      </c>
      <c r="B30" s="154"/>
      <c r="C30" s="18" t="s">
        <v>19</v>
      </c>
      <c r="D30" s="18" t="s">
        <v>20</v>
      </c>
      <c r="E30" s="206" t="s">
        <v>21</v>
      </c>
      <c r="F30" s="207"/>
      <c r="G30" s="152"/>
      <c r="H30" s="304"/>
      <c r="I30" s="305"/>
      <c r="J30" s="305"/>
      <c r="K30" s="305"/>
      <c r="L30" s="305"/>
      <c r="M30" s="305"/>
      <c r="N30" s="305"/>
      <c r="O30" s="305"/>
      <c r="P30" s="305"/>
      <c r="Q30" s="305"/>
      <c r="R30" s="306"/>
    </row>
    <row r="31" spans="1:18" s="6" customFormat="1" x14ac:dyDescent="0.2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70"/>
    </row>
    <row r="32" spans="1:18" ht="12.75" customHeight="1" x14ac:dyDescent="0.2">
      <c r="A32" s="140" t="s">
        <v>22</v>
      </c>
      <c r="B32" s="155" t="s">
        <v>282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7"/>
    </row>
    <row r="33" spans="1:18" x14ac:dyDescent="0.2">
      <c r="A33" s="141"/>
      <c r="B33" s="158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60"/>
    </row>
    <row r="34" spans="1:18" x14ac:dyDescent="0.2">
      <c r="A34" s="141"/>
      <c r="B34" s="161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3"/>
    </row>
    <row r="35" spans="1:18" x14ac:dyDescent="0.2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6"/>
    </row>
    <row r="36" spans="1:18" ht="12.75" customHeight="1" x14ac:dyDescent="0.2">
      <c r="A36" s="136" t="s">
        <v>23</v>
      </c>
      <c r="B36" s="155" t="s">
        <v>352</v>
      </c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7"/>
    </row>
    <row r="37" spans="1:18" x14ac:dyDescent="0.2">
      <c r="A37" s="138"/>
      <c r="B37" s="158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60"/>
    </row>
    <row r="38" spans="1:18" x14ac:dyDescent="0.2">
      <c r="A38" s="139"/>
      <c r="B38" s="161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3"/>
    </row>
    <row r="39" spans="1:18" x14ac:dyDescent="0.2">
      <c r="A39" s="120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2"/>
    </row>
    <row r="40" spans="1:18" ht="28.5" customHeight="1" x14ac:dyDescent="0.2">
      <c r="A40" s="277" t="s">
        <v>24</v>
      </c>
      <c r="B40" s="278"/>
      <c r="C40" s="278"/>
      <c r="D40" s="278"/>
      <c r="E40" s="278"/>
      <c r="F40" s="278"/>
      <c r="G40" s="279"/>
      <c r="H40" s="271"/>
      <c r="I40" s="272"/>
      <c r="J40" s="271" t="s">
        <v>25</v>
      </c>
      <c r="K40" s="272"/>
      <c r="L40" s="271" t="s">
        <v>26</v>
      </c>
      <c r="M40" s="272"/>
      <c r="N40" s="271" t="s">
        <v>27</v>
      </c>
      <c r="O40" s="272"/>
      <c r="P40" s="271" t="s">
        <v>28</v>
      </c>
      <c r="Q40" s="272"/>
      <c r="R40" s="319" t="s">
        <v>29</v>
      </c>
    </row>
    <row r="41" spans="1:18" ht="27.75" customHeight="1" x14ac:dyDescent="0.2">
      <c r="A41" s="73" t="s">
        <v>30</v>
      </c>
      <c r="B41" s="321" t="s">
        <v>31</v>
      </c>
      <c r="C41" s="322"/>
      <c r="D41" s="74" t="s">
        <v>32</v>
      </c>
      <c r="E41" s="81" t="s">
        <v>33</v>
      </c>
      <c r="F41" s="273" t="s">
        <v>34</v>
      </c>
      <c r="G41" s="274"/>
      <c r="H41" s="273"/>
      <c r="I41" s="274"/>
      <c r="J41" s="273"/>
      <c r="K41" s="274"/>
      <c r="L41" s="273"/>
      <c r="M41" s="274"/>
      <c r="N41" s="273"/>
      <c r="O41" s="274"/>
      <c r="P41" s="273"/>
      <c r="Q41" s="274"/>
      <c r="R41" s="320"/>
    </row>
    <row r="42" spans="1:18" ht="12.75" customHeight="1" x14ac:dyDescent="0.2">
      <c r="A42" s="326" t="s">
        <v>353</v>
      </c>
      <c r="B42" s="130" t="s">
        <v>354</v>
      </c>
      <c r="C42" s="146"/>
      <c r="D42" s="319" t="s">
        <v>35</v>
      </c>
      <c r="E42" s="282" t="s">
        <v>57</v>
      </c>
      <c r="F42" s="447" t="s">
        <v>58</v>
      </c>
      <c r="G42" s="272"/>
      <c r="H42" s="144" t="s">
        <v>36</v>
      </c>
      <c r="I42" s="145"/>
      <c r="J42" s="448">
        <f>J44/$R$44</f>
        <v>0.25155279503105588</v>
      </c>
      <c r="K42" s="449"/>
      <c r="L42" s="448">
        <f>L44/$R$44</f>
        <v>0.2375776397515528</v>
      </c>
      <c r="M42" s="449"/>
      <c r="N42" s="448">
        <f>N44/$R$44</f>
        <v>0.25</v>
      </c>
      <c r="O42" s="449"/>
      <c r="P42" s="448">
        <f>P44/$R$44</f>
        <v>0.2608695652173913</v>
      </c>
      <c r="Q42" s="449"/>
      <c r="R42" s="450">
        <f>SUM(J42:Q42)</f>
        <v>1</v>
      </c>
    </row>
    <row r="43" spans="1:18" x14ac:dyDescent="0.2">
      <c r="A43" s="327"/>
      <c r="B43" s="147"/>
      <c r="C43" s="148"/>
      <c r="D43" s="402"/>
      <c r="E43" s="283"/>
      <c r="F43" s="275"/>
      <c r="G43" s="276"/>
      <c r="H43" s="144" t="s">
        <v>37</v>
      </c>
      <c r="I43" s="145"/>
      <c r="J43" s="448">
        <f>J45/$R$44</f>
        <v>0.16362537267080746</v>
      </c>
      <c r="K43" s="449"/>
      <c r="L43" s="448">
        <f t="shared" ref="L43" si="0">L45/$R$44</f>
        <v>0.16711869503105589</v>
      </c>
      <c r="M43" s="449"/>
      <c r="N43" s="448">
        <f t="shared" ref="N43" si="1">N45/$R$44</f>
        <v>0.21234838322981367</v>
      </c>
      <c r="O43" s="449"/>
      <c r="P43" s="448">
        <f t="shared" ref="P43" si="2">P45/$R$44</f>
        <v>0</v>
      </c>
      <c r="Q43" s="449"/>
      <c r="R43" s="451">
        <f>SUM(J43:O43)</f>
        <v>0.54309245093167702</v>
      </c>
    </row>
    <row r="44" spans="1:18" ht="12.75" customHeight="1" x14ac:dyDescent="0.2">
      <c r="A44" s="327"/>
      <c r="B44" s="147"/>
      <c r="C44" s="148"/>
      <c r="D44" s="402"/>
      <c r="E44" s="282" t="s">
        <v>355</v>
      </c>
      <c r="F44" s="275"/>
      <c r="G44" s="276"/>
      <c r="H44" s="144" t="s">
        <v>38</v>
      </c>
      <c r="I44" s="145"/>
      <c r="J44" s="452">
        <f>+J53+J60</f>
        <v>4050000</v>
      </c>
      <c r="K44" s="145"/>
      <c r="L44" s="452">
        <f t="shared" ref="L44" si="3">+L53+L60</f>
        <v>3825000</v>
      </c>
      <c r="M44" s="145"/>
      <c r="N44" s="452">
        <f t="shared" ref="N44" si="4">+N53+N60</f>
        <v>4025000</v>
      </c>
      <c r="O44" s="145"/>
      <c r="P44" s="452">
        <f t="shared" ref="P44" si="5">+P53+P60</f>
        <v>4200000</v>
      </c>
      <c r="Q44" s="145"/>
      <c r="R44" s="453">
        <f>SUM(J44:Q44)</f>
        <v>16100000</v>
      </c>
    </row>
    <row r="45" spans="1:18" ht="24" customHeight="1" x14ac:dyDescent="0.2">
      <c r="A45" s="328"/>
      <c r="B45" s="149"/>
      <c r="C45" s="150"/>
      <c r="D45" s="403"/>
      <c r="E45" s="284"/>
      <c r="F45" s="273"/>
      <c r="G45" s="274"/>
      <c r="H45" s="144" t="s">
        <v>39</v>
      </c>
      <c r="I45" s="145"/>
      <c r="J45" s="452">
        <f>J54+J61</f>
        <v>2634368.5</v>
      </c>
      <c r="K45" s="145"/>
      <c r="L45" s="452">
        <f t="shared" ref="L45" si="6">L54+L61</f>
        <v>2690610.9899999998</v>
      </c>
      <c r="M45" s="145"/>
      <c r="N45" s="452">
        <f t="shared" ref="N45" si="7">N54+N61</f>
        <v>3418808.97</v>
      </c>
      <c r="O45" s="145"/>
      <c r="P45" s="452">
        <f t="shared" ref="P45" si="8">P54+P61</f>
        <v>0</v>
      </c>
      <c r="Q45" s="145"/>
      <c r="R45" s="453">
        <f>SUM(J45:Q45)</f>
        <v>8743788.4600000009</v>
      </c>
    </row>
    <row r="46" spans="1:18" x14ac:dyDescent="0.2">
      <c r="A46" s="214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6"/>
    </row>
    <row r="47" spans="1:18" ht="30" customHeight="1" x14ac:dyDescent="0.2">
      <c r="A47" s="454" t="s">
        <v>356</v>
      </c>
      <c r="B47" s="290"/>
      <c r="C47" s="290"/>
      <c r="D47" s="290"/>
      <c r="E47" s="290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9"/>
    </row>
    <row r="48" spans="1:18" ht="17.25" customHeight="1" x14ac:dyDescent="0.2">
      <c r="A48" s="211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3"/>
    </row>
    <row r="49" spans="1:20" ht="38.25" customHeight="1" x14ac:dyDescent="0.2">
      <c r="A49" s="293" t="s">
        <v>357</v>
      </c>
      <c r="B49" s="294"/>
      <c r="C49" s="294"/>
      <c r="D49" s="294"/>
      <c r="E49" s="295"/>
      <c r="F49" s="195" t="s">
        <v>40</v>
      </c>
      <c r="G49" s="285"/>
      <c r="H49" s="285"/>
      <c r="I49" s="195" t="s">
        <v>286</v>
      </c>
      <c r="J49" s="285"/>
      <c r="K49" s="285"/>
      <c r="L49" s="286"/>
      <c r="M49" s="117" t="s">
        <v>41</v>
      </c>
      <c r="N49" s="118"/>
      <c r="O49" s="118"/>
      <c r="P49" s="195" t="s">
        <v>287</v>
      </c>
      <c r="Q49" s="285"/>
      <c r="R49" s="286"/>
    </row>
    <row r="50" spans="1:20" ht="33.75" customHeight="1" x14ac:dyDescent="0.2">
      <c r="A50" s="455" t="s">
        <v>30</v>
      </c>
      <c r="B50" s="302" t="s">
        <v>31</v>
      </c>
      <c r="C50" s="303"/>
      <c r="D50" s="72" t="s">
        <v>32</v>
      </c>
      <c r="E50" s="84" t="s">
        <v>33</v>
      </c>
      <c r="F50" s="117" t="s">
        <v>34</v>
      </c>
      <c r="G50" s="119"/>
      <c r="H50" s="103"/>
      <c r="I50" s="105"/>
      <c r="J50" s="117" t="s">
        <v>25</v>
      </c>
      <c r="K50" s="119"/>
      <c r="L50" s="117" t="s">
        <v>26</v>
      </c>
      <c r="M50" s="119"/>
      <c r="N50" s="117" t="s">
        <v>27</v>
      </c>
      <c r="O50" s="119"/>
      <c r="P50" s="117" t="s">
        <v>28</v>
      </c>
      <c r="Q50" s="119"/>
      <c r="R50" s="456" t="s">
        <v>1</v>
      </c>
    </row>
    <row r="51" spans="1:20" ht="22.5" customHeight="1" x14ac:dyDescent="0.2">
      <c r="A51" s="411" t="s">
        <v>358</v>
      </c>
      <c r="B51" s="130" t="s">
        <v>359</v>
      </c>
      <c r="C51" s="132"/>
      <c r="D51" s="326" t="s">
        <v>35</v>
      </c>
      <c r="E51" s="329" t="s">
        <v>360</v>
      </c>
      <c r="F51" s="298" t="s">
        <v>58</v>
      </c>
      <c r="G51" s="457"/>
      <c r="H51" s="117" t="s">
        <v>36</v>
      </c>
      <c r="I51" s="119"/>
      <c r="J51" s="448">
        <f>J53/$R$53</f>
        <v>0.25236593059936907</v>
      </c>
      <c r="K51" s="449"/>
      <c r="L51" s="448">
        <f>L53/$R$53</f>
        <v>0.23659305993690852</v>
      </c>
      <c r="M51" s="449"/>
      <c r="N51" s="448">
        <f>N53/$R$53</f>
        <v>0.24921135646687698</v>
      </c>
      <c r="O51" s="449"/>
      <c r="P51" s="448">
        <f>P53/$R$53</f>
        <v>0.26182965299684541</v>
      </c>
      <c r="Q51" s="449"/>
      <c r="R51" s="458">
        <f>SUM(J51:Q51)</f>
        <v>1</v>
      </c>
    </row>
    <row r="52" spans="1:20" ht="22.5" customHeight="1" x14ac:dyDescent="0.2">
      <c r="A52" s="459"/>
      <c r="B52" s="460"/>
      <c r="C52" s="461"/>
      <c r="D52" s="462"/>
      <c r="E52" s="463"/>
      <c r="F52" s="464"/>
      <c r="G52" s="465"/>
      <c r="H52" s="117" t="s">
        <v>37</v>
      </c>
      <c r="I52" s="119"/>
      <c r="J52" s="448">
        <f>J54/$R$53</f>
        <v>0.15510517350157729</v>
      </c>
      <c r="K52" s="449"/>
      <c r="L52" s="448">
        <f t="shared" ref="L52" si="9">L54/$R$53</f>
        <v>0.15693601514195582</v>
      </c>
      <c r="M52" s="449"/>
      <c r="N52" s="448">
        <f t="shared" ref="N52" si="10">N54/$R$53</f>
        <v>0.20090049905362778</v>
      </c>
      <c r="O52" s="449"/>
      <c r="P52" s="448">
        <f t="shared" ref="P52" si="11">P54/$R$53</f>
        <v>0</v>
      </c>
      <c r="Q52" s="449"/>
      <c r="R52" s="458">
        <f>SUM(J52:Q52)</f>
        <v>0.51294168769716086</v>
      </c>
    </row>
    <row r="53" spans="1:20" ht="22.5" customHeight="1" x14ac:dyDescent="0.2">
      <c r="A53" s="459"/>
      <c r="B53" s="460"/>
      <c r="C53" s="461"/>
      <c r="D53" s="462"/>
      <c r="E53" s="329" t="s">
        <v>361</v>
      </c>
      <c r="F53" s="464"/>
      <c r="G53" s="465"/>
      <c r="H53" s="117" t="s">
        <v>38</v>
      </c>
      <c r="I53" s="119"/>
      <c r="J53" s="466">
        <v>4000000</v>
      </c>
      <c r="K53" s="467"/>
      <c r="L53" s="466">
        <v>3750000</v>
      </c>
      <c r="M53" s="467"/>
      <c r="N53" s="466">
        <v>3950000</v>
      </c>
      <c r="O53" s="467"/>
      <c r="P53" s="466">
        <v>4150000</v>
      </c>
      <c r="Q53" s="467"/>
      <c r="R53" s="468">
        <f>SUM(J53:Q53)</f>
        <v>15850000</v>
      </c>
      <c r="S53" s="469"/>
      <c r="T53" s="469"/>
    </row>
    <row r="54" spans="1:20" ht="22.5" customHeight="1" x14ac:dyDescent="0.2">
      <c r="A54" s="459"/>
      <c r="B54" s="133"/>
      <c r="C54" s="135"/>
      <c r="D54" s="470"/>
      <c r="E54" s="471"/>
      <c r="F54" s="472"/>
      <c r="G54" s="473"/>
      <c r="H54" s="117" t="s">
        <v>39</v>
      </c>
      <c r="I54" s="119"/>
      <c r="J54" s="474">
        <v>2458417</v>
      </c>
      <c r="K54" s="475"/>
      <c r="L54" s="474">
        <v>2487435.84</v>
      </c>
      <c r="M54" s="475"/>
      <c r="N54" s="474">
        <v>3184272.91</v>
      </c>
      <c r="O54" s="475"/>
      <c r="P54" s="474">
        <v>0</v>
      </c>
      <c r="Q54" s="475"/>
      <c r="R54" s="476">
        <f>SUM(J54:Q54)</f>
        <v>8130125.75</v>
      </c>
    </row>
    <row r="55" spans="1:20" ht="17.25" customHeight="1" x14ac:dyDescent="0.2">
      <c r="A55" s="477"/>
      <c r="B55" s="478"/>
      <c r="C55" s="478"/>
      <c r="D55" s="478"/>
      <c r="E55" s="478"/>
      <c r="F55" s="478"/>
      <c r="G55" s="478"/>
      <c r="H55" s="478"/>
      <c r="I55" s="478"/>
      <c r="J55" s="478"/>
      <c r="K55" s="478"/>
      <c r="L55" s="478"/>
      <c r="M55" s="478"/>
      <c r="N55" s="478"/>
      <c r="O55" s="478"/>
      <c r="P55" s="478"/>
      <c r="Q55" s="478"/>
      <c r="R55" s="479"/>
    </row>
    <row r="56" spans="1:20" ht="38.25" customHeight="1" x14ac:dyDescent="0.2">
      <c r="A56" s="293" t="s">
        <v>362</v>
      </c>
      <c r="B56" s="294"/>
      <c r="C56" s="294"/>
      <c r="D56" s="294"/>
      <c r="E56" s="295"/>
      <c r="F56" s="195" t="s">
        <v>40</v>
      </c>
      <c r="G56" s="285"/>
      <c r="H56" s="285"/>
      <c r="I56" s="195" t="s">
        <v>363</v>
      </c>
      <c r="J56" s="118"/>
      <c r="K56" s="118"/>
      <c r="L56" s="119"/>
      <c r="M56" s="117" t="s">
        <v>41</v>
      </c>
      <c r="N56" s="118"/>
      <c r="O56" s="118"/>
      <c r="P56" s="195" t="s">
        <v>287</v>
      </c>
      <c r="Q56" s="285"/>
      <c r="R56" s="286"/>
    </row>
    <row r="57" spans="1:20" ht="33.75" customHeight="1" x14ac:dyDescent="0.2">
      <c r="A57" s="455" t="s">
        <v>30</v>
      </c>
      <c r="B57" s="302" t="s">
        <v>31</v>
      </c>
      <c r="C57" s="303"/>
      <c r="D57" s="72" t="s">
        <v>32</v>
      </c>
      <c r="E57" s="84" t="s">
        <v>33</v>
      </c>
      <c r="F57" s="117" t="s">
        <v>34</v>
      </c>
      <c r="G57" s="119"/>
      <c r="H57" s="103"/>
      <c r="I57" s="105"/>
      <c r="J57" s="117" t="s">
        <v>25</v>
      </c>
      <c r="K57" s="119"/>
      <c r="L57" s="117" t="s">
        <v>26</v>
      </c>
      <c r="M57" s="119"/>
      <c r="N57" s="117" t="s">
        <v>27</v>
      </c>
      <c r="O57" s="119"/>
      <c r="P57" s="117" t="s">
        <v>28</v>
      </c>
      <c r="Q57" s="119"/>
      <c r="R57" s="456" t="s">
        <v>1</v>
      </c>
    </row>
    <row r="58" spans="1:20" ht="22.5" customHeight="1" x14ac:dyDescent="0.2">
      <c r="A58" s="411" t="s">
        <v>364</v>
      </c>
      <c r="B58" s="130" t="s">
        <v>359</v>
      </c>
      <c r="C58" s="132"/>
      <c r="D58" s="326" t="s">
        <v>35</v>
      </c>
      <c r="E58" s="329" t="s">
        <v>365</v>
      </c>
      <c r="F58" s="298" t="s">
        <v>58</v>
      </c>
      <c r="G58" s="457"/>
      <c r="H58" s="117" t="s">
        <v>36</v>
      </c>
      <c r="I58" s="119"/>
      <c r="J58" s="448">
        <f>J60/$R$60</f>
        <v>0.2</v>
      </c>
      <c r="K58" s="449"/>
      <c r="L58" s="448">
        <f>L60/$R$60</f>
        <v>0.3</v>
      </c>
      <c r="M58" s="449"/>
      <c r="N58" s="448">
        <f>N60/$R$60</f>
        <v>0.3</v>
      </c>
      <c r="O58" s="449"/>
      <c r="P58" s="448">
        <f>P60/$R$60</f>
        <v>0.2</v>
      </c>
      <c r="Q58" s="449"/>
      <c r="R58" s="458">
        <f>SUM(J58:Q58)</f>
        <v>1</v>
      </c>
    </row>
    <row r="59" spans="1:20" ht="22.5" customHeight="1" x14ac:dyDescent="0.2">
      <c r="A59" s="459"/>
      <c r="B59" s="460"/>
      <c r="C59" s="461"/>
      <c r="D59" s="462"/>
      <c r="E59" s="463"/>
      <c r="F59" s="464"/>
      <c r="G59" s="465"/>
      <c r="H59" s="117" t="s">
        <v>37</v>
      </c>
      <c r="I59" s="119"/>
      <c r="J59" s="448">
        <f>J61/$R$60</f>
        <v>0.70380600000000004</v>
      </c>
      <c r="K59" s="449"/>
      <c r="L59" s="448">
        <f t="shared" ref="L59" si="12">L61/$R$60</f>
        <v>0.8127006</v>
      </c>
      <c r="M59" s="449"/>
      <c r="N59" s="448">
        <f t="shared" ref="N59" si="13">N61/$R$60</f>
        <v>0.93814423999999996</v>
      </c>
      <c r="O59" s="449"/>
      <c r="P59" s="448">
        <f t="shared" ref="P59" si="14">P61/$R$60</f>
        <v>0</v>
      </c>
      <c r="Q59" s="449"/>
      <c r="R59" s="458">
        <f>SUM(J59:Q59)</f>
        <v>2.4546508400000002</v>
      </c>
    </row>
    <row r="60" spans="1:20" ht="22.5" customHeight="1" x14ac:dyDescent="0.2">
      <c r="A60" s="459"/>
      <c r="B60" s="460"/>
      <c r="C60" s="461"/>
      <c r="D60" s="462"/>
      <c r="E60" s="329" t="s">
        <v>366</v>
      </c>
      <c r="F60" s="464"/>
      <c r="G60" s="465"/>
      <c r="H60" s="117" t="s">
        <v>38</v>
      </c>
      <c r="I60" s="119"/>
      <c r="J60" s="480">
        <v>50000</v>
      </c>
      <c r="K60" s="481"/>
      <c r="L60" s="480">
        <v>75000</v>
      </c>
      <c r="M60" s="481"/>
      <c r="N60" s="480">
        <v>75000</v>
      </c>
      <c r="O60" s="481"/>
      <c r="P60" s="480">
        <v>50000</v>
      </c>
      <c r="Q60" s="481"/>
      <c r="R60" s="482">
        <f>SUM(J60:Q60)</f>
        <v>250000</v>
      </c>
    </row>
    <row r="61" spans="1:20" ht="22.5" customHeight="1" x14ac:dyDescent="0.2">
      <c r="A61" s="459"/>
      <c r="B61" s="133"/>
      <c r="C61" s="135"/>
      <c r="D61" s="470"/>
      <c r="E61" s="471"/>
      <c r="F61" s="472"/>
      <c r="G61" s="473"/>
      <c r="H61" s="117" t="s">
        <v>39</v>
      </c>
      <c r="I61" s="119"/>
      <c r="J61" s="474">
        <v>175951.5</v>
      </c>
      <c r="K61" s="475"/>
      <c r="L61" s="474">
        <v>203175.15</v>
      </c>
      <c r="M61" s="475"/>
      <c r="N61" s="474">
        <v>234536.06</v>
      </c>
      <c r="O61" s="475"/>
      <c r="P61" s="474">
        <v>0</v>
      </c>
      <c r="Q61" s="475"/>
      <c r="R61" s="482">
        <f>SUM(J61:O61)</f>
        <v>613662.71</v>
      </c>
    </row>
    <row r="62" spans="1:20" x14ac:dyDescent="0.2">
      <c r="A62" s="483"/>
      <c r="B62" s="484"/>
      <c r="C62" s="484"/>
      <c r="D62" s="484"/>
      <c r="E62" s="484"/>
      <c r="F62" s="484"/>
      <c r="G62" s="484"/>
      <c r="H62" s="484"/>
      <c r="I62" s="484"/>
      <c r="J62" s="484"/>
      <c r="K62" s="484"/>
      <c r="L62" s="484"/>
      <c r="M62" s="484"/>
      <c r="N62" s="484"/>
      <c r="O62" s="484"/>
      <c r="P62" s="484"/>
      <c r="Q62" s="484"/>
      <c r="R62" s="485"/>
    </row>
    <row r="63" spans="1:20" ht="48.75" customHeight="1" x14ac:dyDescent="0.2">
      <c r="A63" s="195" t="s">
        <v>367</v>
      </c>
      <c r="B63" s="285"/>
      <c r="C63" s="286"/>
      <c r="D63" s="486"/>
      <c r="E63" s="195" t="s">
        <v>122</v>
      </c>
      <c r="F63" s="285"/>
      <c r="G63" s="285"/>
      <c r="H63" s="285"/>
      <c r="I63" s="285"/>
      <c r="J63" s="285"/>
      <c r="K63" s="286"/>
      <c r="L63" s="487" t="s">
        <v>42</v>
      </c>
      <c r="M63" s="488"/>
      <c r="N63" s="488"/>
      <c r="O63" s="489"/>
      <c r="P63" s="487" t="s">
        <v>43</v>
      </c>
      <c r="Q63" s="488"/>
      <c r="R63" s="489"/>
    </row>
    <row r="64" spans="1:20" ht="15.75" customHeight="1" x14ac:dyDescent="0.2">
      <c r="A64" s="490" t="s">
        <v>368</v>
      </c>
      <c r="B64" s="491"/>
      <c r="C64" s="492"/>
      <c r="D64" s="493"/>
      <c r="E64" s="494" t="s">
        <v>369</v>
      </c>
      <c r="F64" s="495"/>
      <c r="G64" s="495"/>
      <c r="H64" s="495"/>
      <c r="I64" s="495"/>
      <c r="J64" s="495"/>
      <c r="K64" s="496"/>
      <c r="L64" s="497">
        <v>43101</v>
      </c>
      <c r="M64" s="498"/>
      <c r="N64" s="498"/>
      <c r="O64" s="499"/>
      <c r="P64" s="497">
        <v>43465</v>
      </c>
      <c r="Q64" s="498"/>
      <c r="R64" s="499"/>
    </row>
    <row r="65" spans="1:18" ht="15.75" customHeight="1" x14ac:dyDescent="0.2">
      <c r="A65" s="500"/>
      <c r="B65" s="501"/>
      <c r="C65" s="502"/>
      <c r="D65" s="493"/>
      <c r="E65" s="494" t="s">
        <v>370</v>
      </c>
      <c r="F65" s="495"/>
      <c r="G65" s="495"/>
      <c r="H65" s="495"/>
      <c r="I65" s="495"/>
      <c r="J65" s="495"/>
      <c r="K65" s="496"/>
      <c r="L65" s="497">
        <v>43101</v>
      </c>
      <c r="M65" s="498"/>
      <c r="N65" s="498"/>
      <c r="O65" s="499"/>
      <c r="P65" s="497">
        <v>43465</v>
      </c>
      <c r="Q65" s="498"/>
      <c r="R65" s="499"/>
    </row>
    <row r="66" spans="1:18" ht="15.75" customHeight="1" x14ac:dyDescent="0.2">
      <c r="A66" s="500"/>
      <c r="B66" s="501"/>
      <c r="C66" s="502"/>
      <c r="D66" s="493"/>
      <c r="E66" s="494" t="s">
        <v>371</v>
      </c>
      <c r="F66" s="495"/>
      <c r="G66" s="495"/>
      <c r="H66" s="495"/>
      <c r="I66" s="495"/>
      <c r="J66" s="495"/>
      <c r="K66" s="496"/>
      <c r="L66" s="497">
        <v>43101</v>
      </c>
      <c r="M66" s="498"/>
      <c r="N66" s="498"/>
      <c r="O66" s="499"/>
      <c r="P66" s="497">
        <v>43465</v>
      </c>
      <c r="Q66" s="498"/>
      <c r="R66" s="499"/>
    </row>
    <row r="67" spans="1:18" ht="15.75" customHeight="1" x14ac:dyDescent="0.2">
      <c r="A67" s="500"/>
      <c r="B67" s="501"/>
      <c r="C67" s="502"/>
      <c r="D67" s="493"/>
      <c r="E67" s="494" t="s">
        <v>372</v>
      </c>
      <c r="F67" s="495"/>
      <c r="G67" s="495"/>
      <c r="H67" s="495"/>
      <c r="I67" s="495"/>
      <c r="J67" s="495"/>
      <c r="K67" s="496"/>
      <c r="L67" s="497">
        <v>43101</v>
      </c>
      <c r="M67" s="498"/>
      <c r="N67" s="498"/>
      <c r="O67" s="499"/>
      <c r="P67" s="497">
        <v>43465</v>
      </c>
      <c r="Q67" s="498"/>
      <c r="R67" s="499"/>
    </row>
    <row r="68" spans="1:18" ht="15.75" customHeight="1" x14ac:dyDescent="0.2">
      <c r="A68" s="503"/>
      <c r="B68" s="504"/>
      <c r="C68" s="505"/>
      <c r="D68" s="493"/>
      <c r="E68" s="494" t="s">
        <v>373</v>
      </c>
      <c r="F68" s="495"/>
      <c r="G68" s="495"/>
      <c r="H68" s="495"/>
      <c r="I68" s="495"/>
      <c r="J68" s="495"/>
      <c r="K68" s="496"/>
      <c r="L68" s="497">
        <v>43101</v>
      </c>
      <c r="M68" s="498"/>
      <c r="N68" s="498"/>
      <c r="O68" s="499"/>
      <c r="P68" s="497">
        <v>43465</v>
      </c>
      <c r="Q68" s="498"/>
      <c r="R68" s="499"/>
    </row>
    <row r="69" spans="1:18" ht="12.75" customHeight="1" x14ac:dyDescent="0.2">
      <c r="A69" s="196" t="s">
        <v>374</v>
      </c>
      <c r="B69" s="197"/>
      <c r="C69" s="198"/>
      <c r="D69" s="7"/>
      <c r="E69" s="112" t="s">
        <v>375</v>
      </c>
      <c r="F69" s="115"/>
      <c r="G69" s="115"/>
      <c r="H69" s="115"/>
      <c r="I69" s="115"/>
      <c r="J69" s="115"/>
      <c r="K69" s="116"/>
      <c r="L69" s="497">
        <v>43101</v>
      </c>
      <c r="M69" s="498"/>
      <c r="N69" s="498"/>
      <c r="O69" s="499"/>
      <c r="P69" s="497">
        <v>43465</v>
      </c>
      <c r="Q69" s="498"/>
      <c r="R69" s="499"/>
    </row>
    <row r="70" spans="1:18" ht="12.75" customHeight="1" x14ac:dyDescent="0.2">
      <c r="A70" s="199"/>
      <c r="B70" s="200"/>
      <c r="C70" s="201"/>
      <c r="D70" s="7"/>
      <c r="E70" s="112" t="s">
        <v>376</v>
      </c>
      <c r="F70" s="115"/>
      <c r="G70" s="115"/>
      <c r="H70" s="115"/>
      <c r="I70" s="115"/>
      <c r="J70" s="115"/>
      <c r="K70" s="116"/>
      <c r="L70" s="497">
        <v>43101</v>
      </c>
      <c r="M70" s="498"/>
      <c r="N70" s="498"/>
      <c r="O70" s="499"/>
      <c r="P70" s="497">
        <v>43465</v>
      </c>
      <c r="Q70" s="498"/>
      <c r="R70" s="499"/>
    </row>
    <row r="71" spans="1:18" ht="13.5" customHeight="1" x14ac:dyDescent="0.2">
      <c r="A71" s="199"/>
      <c r="B71" s="200"/>
      <c r="C71" s="201"/>
      <c r="D71" s="7"/>
      <c r="E71" s="112" t="s">
        <v>377</v>
      </c>
      <c r="F71" s="115"/>
      <c r="G71" s="115"/>
      <c r="H71" s="115"/>
      <c r="I71" s="115"/>
      <c r="J71" s="115"/>
      <c r="K71" s="116"/>
      <c r="L71" s="497">
        <v>43101</v>
      </c>
      <c r="M71" s="498"/>
      <c r="N71" s="498"/>
      <c r="O71" s="499"/>
      <c r="P71" s="497">
        <v>43465</v>
      </c>
      <c r="Q71" s="498"/>
      <c r="R71" s="499"/>
    </row>
    <row r="72" spans="1:18" ht="12.75" customHeight="1" x14ac:dyDescent="0.2">
      <c r="A72" s="199"/>
      <c r="B72" s="200"/>
      <c r="C72" s="201"/>
      <c r="D72" s="7"/>
      <c r="E72" s="112" t="s">
        <v>378</v>
      </c>
      <c r="F72" s="113"/>
      <c r="G72" s="113"/>
      <c r="H72" s="113"/>
      <c r="I72" s="113"/>
      <c r="J72" s="113"/>
      <c r="K72" s="114"/>
      <c r="L72" s="497">
        <v>43101</v>
      </c>
      <c r="M72" s="498"/>
      <c r="N72" s="498"/>
      <c r="O72" s="499"/>
      <c r="P72" s="497">
        <v>43465</v>
      </c>
      <c r="Q72" s="498"/>
      <c r="R72" s="499"/>
    </row>
    <row r="73" spans="1:18" ht="38.25" customHeight="1" x14ac:dyDescent="0.2">
      <c r="A73" s="195" t="s">
        <v>44</v>
      </c>
      <c r="B73" s="285"/>
      <c r="C73" s="286"/>
      <c r="D73" s="8" t="s">
        <v>45</v>
      </c>
      <c r="E73" s="195" t="s">
        <v>46</v>
      </c>
      <c r="F73" s="285"/>
      <c r="G73" s="285"/>
      <c r="H73" s="285"/>
      <c r="I73" s="285"/>
      <c r="J73" s="285"/>
      <c r="K73" s="286"/>
      <c r="L73" s="195" t="s">
        <v>45</v>
      </c>
      <c r="M73" s="285"/>
      <c r="N73" s="285"/>
      <c r="O73" s="285"/>
      <c r="P73" s="285"/>
      <c r="Q73" s="285"/>
      <c r="R73" s="286"/>
    </row>
    <row r="74" spans="1:18" ht="12.75" customHeight="1" x14ac:dyDescent="0.2">
      <c r="A74" s="112" t="s">
        <v>313</v>
      </c>
      <c r="B74" s="113"/>
      <c r="C74" s="114"/>
      <c r="D74" s="7"/>
      <c r="E74" s="112" t="s">
        <v>379</v>
      </c>
      <c r="F74" s="113"/>
      <c r="G74" s="113"/>
      <c r="H74" s="113"/>
      <c r="I74" s="113"/>
      <c r="J74" s="113"/>
      <c r="K74" s="114"/>
      <c r="L74" s="117"/>
      <c r="M74" s="118"/>
      <c r="N74" s="118"/>
      <c r="O74" s="118"/>
      <c r="P74" s="118"/>
      <c r="Q74" s="118"/>
      <c r="R74" s="119"/>
    </row>
    <row r="75" spans="1:18" ht="12.75" customHeight="1" x14ac:dyDescent="0.2">
      <c r="A75" s="112"/>
      <c r="B75" s="113"/>
      <c r="C75" s="114"/>
      <c r="D75" s="7"/>
      <c r="E75" s="112"/>
      <c r="F75" s="113"/>
      <c r="G75" s="113"/>
      <c r="H75" s="113"/>
      <c r="I75" s="113"/>
      <c r="J75" s="113"/>
      <c r="K75" s="114"/>
      <c r="L75" s="117"/>
      <c r="M75" s="118"/>
      <c r="N75" s="118"/>
      <c r="O75" s="118"/>
      <c r="P75" s="118"/>
      <c r="Q75" s="118"/>
      <c r="R75" s="119"/>
    </row>
    <row r="76" spans="1:18" x14ac:dyDescent="0.2">
      <c r="A76" s="335"/>
      <c r="B76" s="113"/>
      <c r="C76" s="114"/>
      <c r="D76" s="7"/>
      <c r="E76" s="335"/>
      <c r="F76" s="113"/>
      <c r="G76" s="113"/>
      <c r="H76" s="113"/>
      <c r="I76" s="113"/>
      <c r="J76" s="113"/>
      <c r="K76" s="114"/>
      <c r="L76" s="117"/>
      <c r="M76" s="118"/>
      <c r="N76" s="118"/>
      <c r="O76" s="118"/>
      <c r="P76" s="118"/>
      <c r="Q76" s="118"/>
      <c r="R76" s="119"/>
    </row>
    <row r="77" spans="1:18" x14ac:dyDescent="0.2">
      <c r="A77" s="335"/>
      <c r="B77" s="113"/>
      <c r="C77" s="114"/>
      <c r="D77" s="7"/>
      <c r="E77" s="335"/>
      <c r="F77" s="113"/>
      <c r="G77" s="113"/>
      <c r="H77" s="113"/>
      <c r="I77" s="113"/>
      <c r="J77" s="113"/>
      <c r="K77" s="114"/>
      <c r="L77" s="117"/>
      <c r="M77" s="118"/>
      <c r="N77" s="118"/>
      <c r="O77" s="118"/>
      <c r="P77" s="118"/>
      <c r="Q77" s="118"/>
      <c r="R77" s="119"/>
    </row>
    <row r="78" spans="1:18" x14ac:dyDescent="0.2">
      <c r="A78" s="335"/>
      <c r="B78" s="113"/>
      <c r="C78" s="114"/>
      <c r="D78" s="7"/>
      <c r="E78" s="335"/>
      <c r="F78" s="113"/>
      <c r="G78" s="113"/>
      <c r="H78" s="113"/>
      <c r="I78" s="113"/>
      <c r="J78" s="113"/>
      <c r="K78" s="114"/>
      <c r="L78" s="117"/>
      <c r="M78" s="118"/>
      <c r="N78" s="118"/>
      <c r="O78" s="118"/>
      <c r="P78" s="118"/>
      <c r="Q78" s="118"/>
      <c r="R78" s="119"/>
    </row>
    <row r="79" spans="1:18" x14ac:dyDescent="0.2">
      <c r="A79" s="506"/>
      <c r="B79" s="290"/>
      <c r="C79" s="290"/>
      <c r="D79" s="290"/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507"/>
    </row>
    <row r="80" spans="1:18" ht="16.5" customHeight="1" x14ac:dyDescent="0.2">
      <c r="A80" s="123" t="s">
        <v>48</v>
      </c>
      <c r="B80" s="11" t="s">
        <v>49</v>
      </c>
      <c r="C80" s="126" t="s">
        <v>317</v>
      </c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</row>
    <row r="81" spans="1:18" ht="16.5" customHeight="1" x14ac:dyDescent="0.2">
      <c r="A81" s="124"/>
      <c r="B81" s="11" t="s">
        <v>50</v>
      </c>
      <c r="C81" s="127" t="s">
        <v>224</v>
      </c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</row>
    <row r="82" spans="1:18" x14ac:dyDescent="0.2">
      <c r="A82" s="124"/>
      <c r="B82" s="128" t="s">
        <v>51</v>
      </c>
      <c r="C82" s="127" t="s">
        <v>342</v>
      </c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</row>
    <row r="83" spans="1:18" x14ac:dyDescent="0.2">
      <c r="A83" s="125"/>
      <c r="B83" s="129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</row>
    <row r="87" spans="1:18" x14ac:dyDescent="0.2">
      <c r="A87" s="10" t="s">
        <v>52</v>
      </c>
    </row>
    <row r="89" spans="1:18" x14ac:dyDescent="0.2">
      <c r="A89" s="417" t="s">
        <v>53</v>
      </c>
      <c r="B89" s="417">
        <v>1000</v>
      </c>
      <c r="C89" s="417">
        <v>2000</v>
      </c>
      <c r="D89" s="417">
        <v>3000</v>
      </c>
      <c r="E89" s="417">
        <v>4000</v>
      </c>
      <c r="F89" s="418">
        <v>5000</v>
      </c>
      <c r="G89" s="418"/>
      <c r="H89" s="418"/>
      <c r="I89" s="418">
        <v>6000</v>
      </c>
      <c r="J89" s="418"/>
      <c r="K89" s="419"/>
      <c r="L89" s="419">
        <v>7000</v>
      </c>
      <c r="M89" s="420"/>
      <c r="N89" s="421"/>
      <c r="O89" s="422" t="s">
        <v>54</v>
      </c>
      <c r="P89" s="423"/>
      <c r="Q89" s="423"/>
    </row>
    <row r="90" spans="1:18" x14ac:dyDescent="0.2">
      <c r="A90" s="508" t="s">
        <v>380</v>
      </c>
      <c r="B90" s="425">
        <v>6130000</v>
      </c>
      <c r="C90" s="425">
        <v>2080000</v>
      </c>
      <c r="D90" s="425">
        <v>3090000</v>
      </c>
      <c r="E90" s="425">
        <v>0</v>
      </c>
      <c r="F90" s="426">
        <v>0</v>
      </c>
      <c r="G90" s="427"/>
      <c r="H90" s="428"/>
      <c r="I90" s="426">
        <v>4550000</v>
      </c>
      <c r="J90" s="427"/>
      <c r="K90" s="427"/>
      <c r="L90" s="426">
        <v>0</v>
      </c>
      <c r="M90" s="427"/>
      <c r="N90" s="428"/>
      <c r="O90" s="509">
        <f>SUM(B90:N90)</f>
        <v>15850000</v>
      </c>
      <c r="P90" s="510"/>
      <c r="Q90" s="511"/>
      <c r="R90" s="396"/>
    </row>
    <row r="91" spans="1:18" ht="25.5" x14ac:dyDescent="0.2">
      <c r="A91" s="512" t="s">
        <v>381</v>
      </c>
      <c r="B91" s="425">
        <v>150000</v>
      </c>
      <c r="C91" s="425">
        <v>100000</v>
      </c>
      <c r="D91" s="425">
        <v>0</v>
      </c>
      <c r="E91" s="425">
        <v>0</v>
      </c>
      <c r="F91" s="426">
        <v>0</v>
      </c>
      <c r="G91" s="427"/>
      <c r="H91" s="428"/>
      <c r="I91" s="426">
        <v>0</v>
      </c>
      <c r="J91" s="427"/>
      <c r="K91" s="427"/>
      <c r="L91" s="426">
        <v>0</v>
      </c>
      <c r="M91" s="427"/>
      <c r="N91" s="428"/>
      <c r="O91" s="509">
        <f t="shared" ref="O91" si="15">SUM(B91:N91)</f>
        <v>250000</v>
      </c>
      <c r="P91" s="510"/>
      <c r="Q91" s="511"/>
      <c r="R91" s="396"/>
    </row>
    <row r="92" spans="1:18" x14ac:dyDescent="0.2">
      <c r="A92" s="508"/>
      <c r="B92" s="425"/>
      <c r="C92" s="425"/>
      <c r="D92" s="425"/>
      <c r="E92" s="425"/>
      <c r="F92" s="426"/>
      <c r="G92" s="427"/>
      <c r="H92" s="428"/>
      <c r="I92" s="426"/>
      <c r="J92" s="427"/>
      <c r="K92" s="427"/>
      <c r="L92" s="426"/>
      <c r="M92" s="427"/>
      <c r="N92" s="428"/>
      <c r="O92" s="509"/>
      <c r="P92" s="510"/>
      <c r="Q92" s="511"/>
      <c r="R92" s="396"/>
    </row>
    <row r="93" spans="1:18" x14ac:dyDescent="0.2">
      <c r="A93" s="431"/>
      <c r="B93" s="425"/>
      <c r="C93" s="425"/>
      <c r="D93" s="425"/>
      <c r="E93" s="425"/>
      <c r="F93" s="426"/>
      <c r="G93" s="427"/>
      <c r="H93" s="428"/>
      <c r="I93" s="426"/>
      <c r="J93" s="427"/>
      <c r="K93" s="427"/>
      <c r="L93" s="426"/>
      <c r="M93" s="427"/>
      <c r="N93" s="428"/>
      <c r="O93" s="418"/>
      <c r="P93" s="423"/>
      <c r="Q93" s="423"/>
    </row>
    <row r="94" spans="1:18" x14ac:dyDescent="0.2">
      <c r="B94" s="396">
        <f>SUM(B90:B93)</f>
        <v>6280000</v>
      </c>
      <c r="C94" s="396">
        <f>SUM(C90:C93)</f>
        <v>2180000</v>
      </c>
      <c r="D94" s="396">
        <f>SUM(D90:D93)</f>
        <v>3090000</v>
      </c>
      <c r="E94" s="396">
        <f>SUM(E90:E93)</f>
        <v>0</v>
      </c>
      <c r="F94" s="513">
        <f>SUM(F90:F93)</f>
        <v>0</v>
      </c>
      <c r="G94" s="513"/>
      <c r="H94" s="513"/>
      <c r="I94" s="513">
        <f>SUM(I90:I93)</f>
        <v>4550000</v>
      </c>
      <c r="J94" s="513"/>
      <c r="K94" s="513"/>
      <c r="L94" s="513">
        <f>SUM(L90:L93)</f>
        <v>0</v>
      </c>
      <c r="M94" s="513"/>
      <c r="N94" s="513"/>
      <c r="O94" s="513">
        <f>SUM(O90:O93)</f>
        <v>16100000</v>
      </c>
      <c r="P94" s="513"/>
      <c r="Q94" s="513"/>
      <c r="R94" s="25"/>
    </row>
    <row r="98" spans="3:3" ht="20.25" x14ac:dyDescent="0.3">
      <c r="C98" s="514"/>
    </row>
  </sheetData>
  <mergeCells count="240">
    <mergeCell ref="F93:H93"/>
    <mergeCell ref="I93:K93"/>
    <mergeCell ref="L93:N93"/>
    <mergeCell ref="O93:Q93"/>
    <mergeCell ref="F94:H94"/>
    <mergeCell ref="I94:K94"/>
    <mergeCell ref="L94:N94"/>
    <mergeCell ref="O94:Q94"/>
    <mergeCell ref="F91:H91"/>
    <mergeCell ref="I91:K91"/>
    <mergeCell ref="L91:N91"/>
    <mergeCell ref="O91:Q91"/>
    <mergeCell ref="F92:H92"/>
    <mergeCell ref="I92:K92"/>
    <mergeCell ref="L92:N92"/>
    <mergeCell ref="O92:Q92"/>
    <mergeCell ref="F89:H89"/>
    <mergeCell ref="I89:K89"/>
    <mergeCell ref="L89:N89"/>
    <mergeCell ref="O89:Q89"/>
    <mergeCell ref="F90:H90"/>
    <mergeCell ref="I90:K90"/>
    <mergeCell ref="L90:N90"/>
    <mergeCell ref="O90:Q90"/>
    <mergeCell ref="A78:C78"/>
    <mergeCell ref="E78:K78"/>
    <mergeCell ref="L78:R78"/>
    <mergeCell ref="A79:R79"/>
    <mergeCell ref="A80:A83"/>
    <mergeCell ref="C80:R80"/>
    <mergeCell ref="C81:R81"/>
    <mergeCell ref="B82:B83"/>
    <mergeCell ref="C82:R83"/>
    <mergeCell ref="A76:C76"/>
    <mergeCell ref="E76:K76"/>
    <mergeCell ref="L76:R76"/>
    <mergeCell ref="A77:C77"/>
    <mergeCell ref="E77:K77"/>
    <mergeCell ref="L77:R77"/>
    <mergeCell ref="A74:C74"/>
    <mergeCell ref="E74:K74"/>
    <mergeCell ref="L74:R74"/>
    <mergeCell ref="A75:C75"/>
    <mergeCell ref="E75:K75"/>
    <mergeCell ref="L75:R75"/>
    <mergeCell ref="E72:K72"/>
    <mergeCell ref="L72:O72"/>
    <mergeCell ref="P72:R72"/>
    <mergeCell ref="A73:C73"/>
    <mergeCell ref="E73:K73"/>
    <mergeCell ref="L73:R73"/>
    <mergeCell ref="A69:C72"/>
    <mergeCell ref="E69:K69"/>
    <mergeCell ref="L69:O69"/>
    <mergeCell ref="P69:R69"/>
    <mergeCell ref="E70:K70"/>
    <mergeCell ref="L70:O70"/>
    <mergeCell ref="P70:R70"/>
    <mergeCell ref="E71:K71"/>
    <mergeCell ref="L71:O71"/>
    <mergeCell ref="P71:R71"/>
    <mergeCell ref="E67:K67"/>
    <mergeCell ref="L67:O67"/>
    <mergeCell ref="P67:R67"/>
    <mergeCell ref="E68:K68"/>
    <mergeCell ref="L68:O68"/>
    <mergeCell ref="P68:R68"/>
    <mergeCell ref="A64:C68"/>
    <mergeCell ref="E64:K64"/>
    <mergeCell ref="L64:O64"/>
    <mergeCell ref="P64:R64"/>
    <mergeCell ref="E65:K65"/>
    <mergeCell ref="L65:O65"/>
    <mergeCell ref="P65:R65"/>
    <mergeCell ref="E66:K66"/>
    <mergeCell ref="L66:O66"/>
    <mergeCell ref="P66:R66"/>
    <mergeCell ref="P61:Q61"/>
    <mergeCell ref="A62:R62"/>
    <mergeCell ref="A63:C63"/>
    <mergeCell ref="E63:K63"/>
    <mergeCell ref="L63:O63"/>
    <mergeCell ref="P63:R63"/>
    <mergeCell ref="E60:E61"/>
    <mergeCell ref="H60:I60"/>
    <mergeCell ref="J60:K60"/>
    <mergeCell ref="L60:M60"/>
    <mergeCell ref="N60:O60"/>
    <mergeCell ref="P60:Q60"/>
    <mergeCell ref="H61:I61"/>
    <mergeCell ref="J61:K61"/>
    <mergeCell ref="L61:M61"/>
    <mergeCell ref="N61:O61"/>
    <mergeCell ref="P58:Q58"/>
    <mergeCell ref="H59:I59"/>
    <mergeCell ref="J59:K59"/>
    <mergeCell ref="L59:M59"/>
    <mergeCell ref="N59:O59"/>
    <mergeCell ref="P59:Q59"/>
    <mergeCell ref="P57:Q57"/>
    <mergeCell ref="A58:A61"/>
    <mergeCell ref="B58:C61"/>
    <mergeCell ref="D58:D61"/>
    <mergeCell ref="E58:E59"/>
    <mergeCell ref="F58:G61"/>
    <mergeCell ref="H58:I58"/>
    <mergeCell ref="J58:K58"/>
    <mergeCell ref="L58:M58"/>
    <mergeCell ref="N58:O58"/>
    <mergeCell ref="B57:C57"/>
    <mergeCell ref="F57:G57"/>
    <mergeCell ref="H57:I57"/>
    <mergeCell ref="J57:K57"/>
    <mergeCell ref="L57:M57"/>
    <mergeCell ref="N57:O57"/>
    <mergeCell ref="P54:Q54"/>
    <mergeCell ref="A55:R55"/>
    <mergeCell ref="A56:E56"/>
    <mergeCell ref="F56:H56"/>
    <mergeCell ref="I56:L56"/>
    <mergeCell ref="M56:O56"/>
    <mergeCell ref="P56:R56"/>
    <mergeCell ref="E53:E54"/>
    <mergeCell ref="H53:I53"/>
    <mergeCell ref="J53:K53"/>
    <mergeCell ref="L53:M53"/>
    <mergeCell ref="N53:O53"/>
    <mergeCell ref="P53:Q53"/>
    <mergeCell ref="H54:I54"/>
    <mergeCell ref="J54:K54"/>
    <mergeCell ref="L54:M54"/>
    <mergeCell ref="N54:O54"/>
    <mergeCell ref="P51:Q51"/>
    <mergeCell ref="H52:I52"/>
    <mergeCell ref="J52:K52"/>
    <mergeCell ref="L52:M52"/>
    <mergeCell ref="N52:O52"/>
    <mergeCell ref="P52:Q52"/>
    <mergeCell ref="P50:Q50"/>
    <mergeCell ref="A51:A54"/>
    <mergeCell ref="B51:C54"/>
    <mergeCell ref="D51:D54"/>
    <mergeCell ref="E51:E52"/>
    <mergeCell ref="F51:G54"/>
    <mergeCell ref="H51:I51"/>
    <mergeCell ref="J51:K51"/>
    <mergeCell ref="L51:M51"/>
    <mergeCell ref="N51:O51"/>
    <mergeCell ref="B50:C50"/>
    <mergeCell ref="F50:G50"/>
    <mergeCell ref="H50:I50"/>
    <mergeCell ref="J50:K50"/>
    <mergeCell ref="L50:M50"/>
    <mergeCell ref="N50:O50"/>
    <mergeCell ref="P45:Q45"/>
    <mergeCell ref="A46:R46"/>
    <mergeCell ref="A47:R47"/>
    <mergeCell ref="A48:R48"/>
    <mergeCell ref="A49:E49"/>
    <mergeCell ref="F49:H49"/>
    <mergeCell ref="I49:L49"/>
    <mergeCell ref="M49:O49"/>
    <mergeCell ref="P49:R49"/>
    <mergeCell ref="E44:E45"/>
    <mergeCell ref="H44:I44"/>
    <mergeCell ref="J44:K44"/>
    <mergeCell ref="L44:M44"/>
    <mergeCell ref="N44:O44"/>
    <mergeCell ref="P44:Q44"/>
    <mergeCell ref="H45:I45"/>
    <mergeCell ref="J45:K45"/>
    <mergeCell ref="L45:M45"/>
    <mergeCell ref="N45:O45"/>
    <mergeCell ref="L42:M42"/>
    <mergeCell ref="N42:O42"/>
    <mergeCell ref="P42:Q42"/>
    <mergeCell ref="H43:I43"/>
    <mergeCell ref="J43:K43"/>
    <mergeCell ref="L43:M43"/>
    <mergeCell ref="N43:O43"/>
    <mergeCell ref="P43:Q43"/>
    <mergeCell ref="R40:R41"/>
    <mergeCell ref="B41:C41"/>
    <mergeCell ref="F41:G41"/>
    <mergeCell ref="A42:A45"/>
    <mergeCell ref="B42:C45"/>
    <mergeCell ref="D42:D45"/>
    <mergeCell ref="E42:E43"/>
    <mergeCell ref="F42:G45"/>
    <mergeCell ref="H42:I42"/>
    <mergeCell ref="J42:K42"/>
    <mergeCell ref="A35:R35"/>
    <mergeCell ref="A36:A38"/>
    <mergeCell ref="B36:R38"/>
    <mergeCell ref="A39:R39"/>
    <mergeCell ref="A40:G40"/>
    <mergeCell ref="H40:I41"/>
    <mergeCell ref="J40:K41"/>
    <mergeCell ref="L40:M41"/>
    <mergeCell ref="N40:O41"/>
    <mergeCell ref="P40:Q41"/>
    <mergeCell ref="A30:B30"/>
    <mergeCell ref="E30:G30"/>
    <mergeCell ref="H30:R30"/>
    <mergeCell ref="A31:R31"/>
    <mergeCell ref="A32:A34"/>
    <mergeCell ref="B32:R34"/>
    <mergeCell ref="A26:B26"/>
    <mergeCell ref="F26:G26"/>
    <mergeCell ref="H26:J26"/>
    <mergeCell ref="K26:M26"/>
    <mergeCell ref="A27:R27"/>
    <mergeCell ref="A28:B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pageSetup scale="64" fitToHeight="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331B5-88E8-4623-B90D-C4B287F05C4D}">
  <sheetPr>
    <tabColor rgb="FF92D050"/>
    <pageSetUpPr fitToPage="1"/>
  </sheetPr>
  <dimension ref="A1:T85"/>
  <sheetViews>
    <sheetView showGridLines="0" tabSelected="1" topLeftCell="A34" zoomScaleNormal="100" workbookViewId="0">
      <selection activeCell="L56" sqref="L56:O56"/>
    </sheetView>
  </sheetViews>
  <sheetFormatPr baseColWidth="10" defaultColWidth="9.140625" defaultRowHeight="12.75" x14ac:dyDescent="0.2"/>
  <cols>
    <col min="1" max="1" width="25.7109375" customWidth="1"/>
    <col min="2" max="2" width="16" bestFit="1" customWidth="1"/>
    <col min="3" max="3" width="14.5703125" customWidth="1"/>
    <col min="4" max="4" width="14.42578125" bestFit="1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.5703125" customWidth="1"/>
    <col min="10" max="10" width="7.28515625" customWidth="1"/>
    <col min="11" max="11" width="7.85546875" customWidth="1"/>
    <col min="12" max="12" width="7.140625" customWidth="1"/>
    <col min="13" max="13" width="7.85546875" customWidth="1"/>
    <col min="14" max="14" width="6.140625" customWidth="1"/>
    <col min="15" max="15" width="9" customWidth="1"/>
    <col min="16" max="16" width="8.140625" customWidth="1"/>
    <col min="17" max="17" width="7.7109375" customWidth="1"/>
    <col min="18" max="18" width="15.7109375" bestFit="1" customWidth="1"/>
    <col min="20" max="20" width="16" customWidth="1"/>
  </cols>
  <sheetData>
    <row r="1" spans="1:18" x14ac:dyDescent="0.2">
      <c r="A1" s="219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1"/>
    </row>
    <row r="2" spans="1:18" ht="23.25" customHeight="1" x14ac:dyDescent="0.2">
      <c r="A2" s="438" t="s">
        <v>344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40"/>
    </row>
    <row r="3" spans="1:18" ht="20.25" customHeight="1" x14ac:dyDescent="0.2">
      <c r="A3" s="225" t="s">
        <v>345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7"/>
    </row>
    <row r="4" spans="1:18" ht="18" customHeight="1" x14ac:dyDescent="0.2">
      <c r="A4" s="441" t="s">
        <v>382</v>
      </c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3"/>
    </row>
    <row r="5" spans="1:18" ht="18" customHeight="1" x14ac:dyDescent="0.2">
      <c r="A5" s="441" t="s">
        <v>347</v>
      </c>
      <c r="B5" s="442"/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  <c r="O5" s="442"/>
      <c r="P5" s="442"/>
      <c r="Q5" s="442"/>
      <c r="R5" s="443"/>
    </row>
    <row r="6" spans="1:18" ht="12.75" customHeight="1" x14ac:dyDescent="0.2">
      <c r="A6" s="444"/>
      <c r="B6" s="445"/>
      <c r="C6" s="445"/>
      <c r="D6" s="445"/>
      <c r="E6" s="445"/>
      <c r="F6" s="445"/>
      <c r="G6" s="445"/>
      <c r="H6" s="445"/>
      <c r="I6" s="445"/>
      <c r="J6" s="445"/>
      <c r="K6" s="445"/>
      <c r="L6" s="445"/>
      <c r="M6" s="445"/>
      <c r="N6" s="445"/>
      <c r="O6" s="445"/>
      <c r="P6" s="445"/>
      <c r="Q6" s="445"/>
      <c r="R6" s="446"/>
    </row>
    <row r="7" spans="1:18" x14ac:dyDescent="0.2">
      <c r="A7" s="237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3"/>
    </row>
    <row r="8" spans="1:18" x14ac:dyDescent="0.2">
      <c r="A8" s="237"/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3"/>
    </row>
    <row r="9" spans="1:18" x14ac:dyDescent="0.2">
      <c r="A9" s="238"/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40"/>
    </row>
    <row r="10" spans="1:18" s="6" customFormat="1" x14ac:dyDescent="0.2">
      <c r="A10" s="241" t="s">
        <v>2</v>
      </c>
      <c r="B10" s="243" t="s">
        <v>383</v>
      </c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5"/>
    </row>
    <row r="11" spans="1:18" s="6" customFormat="1" x14ac:dyDescent="0.2">
      <c r="A11" s="242"/>
      <c r="B11" s="246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8"/>
    </row>
    <row r="12" spans="1:18" s="6" customFormat="1" x14ac:dyDescent="0.2">
      <c r="A12" s="242"/>
      <c r="B12" s="249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1"/>
    </row>
    <row r="13" spans="1:18" s="6" customFormat="1" x14ac:dyDescent="0.2">
      <c r="A13" s="252" t="s">
        <v>3</v>
      </c>
      <c r="B13" s="255" t="s">
        <v>384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</row>
    <row r="14" spans="1:18" s="6" customFormat="1" x14ac:dyDescent="0.2">
      <c r="A14" s="253"/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</row>
    <row r="15" spans="1:18" s="6" customFormat="1" x14ac:dyDescent="0.2">
      <c r="A15" s="253"/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</row>
    <row r="16" spans="1:18" s="6" customFormat="1" x14ac:dyDescent="0.2">
      <c r="A16" s="254"/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</row>
    <row r="17" spans="1:18" s="6" customFormat="1" x14ac:dyDescent="0.2">
      <c r="A17" s="136" t="s">
        <v>4</v>
      </c>
      <c r="B17" s="256" t="s">
        <v>383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8"/>
    </row>
    <row r="18" spans="1:18" s="6" customFormat="1" x14ac:dyDescent="0.2">
      <c r="A18" s="137"/>
      <c r="B18" s="259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1"/>
    </row>
    <row r="19" spans="1:18" s="6" customFormat="1" ht="51" x14ac:dyDescent="0.2">
      <c r="A19" s="76" t="s">
        <v>55</v>
      </c>
      <c r="B19" s="264" t="s">
        <v>385</v>
      </c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6"/>
    </row>
    <row r="20" spans="1:18" s="6" customFormat="1" x14ac:dyDescent="0.2">
      <c r="A20" s="241" t="s">
        <v>56</v>
      </c>
      <c r="B20" s="384">
        <v>0</v>
      </c>
      <c r="C20" s="385"/>
      <c r="D20" s="385"/>
      <c r="E20" s="386"/>
      <c r="F20" s="155" t="s">
        <v>7</v>
      </c>
      <c r="G20" s="156"/>
      <c r="H20" s="156"/>
      <c r="I20" s="156"/>
      <c r="J20" s="156"/>
      <c r="K20" s="157"/>
      <c r="L20" s="384">
        <v>630000</v>
      </c>
      <c r="M20" s="385"/>
      <c r="N20" s="385"/>
      <c r="O20" s="385"/>
      <c r="P20" s="385"/>
      <c r="Q20" s="385"/>
      <c r="R20" s="386"/>
    </row>
    <row r="21" spans="1:18" s="6" customFormat="1" x14ac:dyDescent="0.2">
      <c r="A21" s="241"/>
      <c r="B21" s="387"/>
      <c r="C21" s="388"/>
      <c r="D21" s="388"/>
      <c r="E21" s="389"/>
      <c r="F21" s="161"/>
      <c r="G21" s="162"/>
      <c r="H21" s="162"/>
      <c r="I21" s="162"/>
      <c r="J21" s="162"/>
      <c r="K21" s="163"/>
      <c r="L21" s="387"/>
      <c r="M21" s="388"/>
      <c r="N21" s="388"/>
      <c r="O21" s="388"/>
      <c r="P21" s="388"/>
      <c r="Q21" s="388"/>
      <c r="R21" s="389"/>
    </row>
    <row r="22" spans="1:18" s="6" customFormat="1" x14ac:dyDescent="0.2">
      <c r="A22" s="178"/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80"/>
    </row>
    <row r="23" spans="1:18" s="6" customFormat="1" ht="32.25" customHeight="1" x14ac:dyDescent="0.2">
      <c r="A23" s="153" t="s">
        <v>8</v>
      </c>
      <c r="B23" s="154"/>
      <c r="C23" s="208" t="s">
        <v>278</v>
      </c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10"/>
    </row>
    <row r="24" spans="1:18" s="6" customFormat="1" ht="82.5" customHeight="1" x14ac:dyDescent="0.2">
      <c r="A24" s="151" t="s">
        <v>9</v>
      </c>
      <c r="B24" s="152"/>
      <c r="C24" s="112" t="s">
        <v>386</v>
      </c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4"/>
    </row>
    <row r="25" spans="1:18" s="16" customFormat="1" ht="18" customHeight="1" x14ac:dyDescent="0.2">
      <c r="A25" s="153" t="s">
        <v>10</v>
      </c>
      <c r="B25" s="154"/>
      <c r="C25" s="153" t="s">
        <v>11</v>
      </c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54"/>
    </row>
    <row r="26" spans="1:18" s="6" customFormat="1" ht="24" customHeight="1" x14ac:dyDescent="0.2">
      <c r="A26" s="171" t="s">
        <v>12</v>
      </c>
      <c r="B26" s="154"/>
      <c r="C26" s="12" t="s">
        <v>13</v>
      </c>
      <c r="D26" s="12" t="s">
        <v>14</v>
      </c>
      <c r="E26" s="12" t="s">
        <v>15</v>
      </c>
      <c r="F26" s="262" t="s">
        <v>280</v>
      </c>
      <c r="G26" s="263"/>
      <c r="H26" s="151" t="s">
        <v>16</v>
      </c>
      <c r="I26" s="207"/>
      <c r="J26" s="152"/>
      <c r="K26" s="171" t="s">
        <v>363</v>
      </c>
      <c r="L26" s="177"/>
      <c r="M26" s="154"/>
      <c r="N26" s="77"/>
      <c r="O26" s="78"/>
      <c r="P26" s="78"/>
      <c r="Q26" s="78"/>
      <c r="R26" s="79"/>
    </row>
    <row r="27" spans="1:18" s="6" customFormat="1" x14ac:dyDescent="0.2">
      <c r="A27" s="203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5"/>
    </row>
    <row r="28" spans="1:18" s="6" customFormat="1" ht="24" customHeight="1" x14ac:dyDescent="0.2">
      <c r="A28" s="153" t="s">
        <v>17</v>
      </c>
      <c r="B28" s="154"/>
      <c r="C28" s="26" t="s">
        <v>119</v>
      </c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9"/>
    </row>
    <row r="29" spans="1:18" s="6" customFormat="1" ht="4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</row>
    <row r="30" spans="1:18" s="6" customFormat="1" ht="51.75" customHeight="1" x14ac:dyDescent="0.2">
      <c r="A30" s="171" t="s">
        <v>18</v>
      </c>
      <c r="B30" s="154"/>
      <c r="C30" s="18" t="s">
        <v>19</v>
      </c>
      <c r="D30" s="18" t="s">
        <v>20</v>
      </c>
      <c r="E30" s="206" t="s">
        <v>21</v>
      </c>
      <c r="F30" s="207"/>
      <c r="G30" s="152"/>
      <c r="H30" s="304"/>
      <c r="I30" s="305"/>
      <c r="J30" s="305"/>
      <c r="K30" s="305"/>
      <c r="L30" s="305"/>
      <c r="M30" s="305"/>
      <c r="N30" s="305"/>
      <c r="O30" s="305"/>
      <c r="P30" s="305"/>
      <c r="Q30" s="305"/>
      <c r="R30" s="306"/>
    </row>
    <row r="31" spans="1:18" s="6" customFormat="1" x14ac:dyDescent="0.2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70"/>
    </row>
    <row r="32" spans="1:18" ht="12.75" customHeight="1" x14ac:dyDescent="0.2">
      <c r="A32" s="140" t="s">
        <v>22</v>
      </c>
      <c r="B32" s="155" t="s">
        <v>282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7"/>
    </row>
    <row r="33" spans="1:18" x14ac:dyDescent="0.2">
      <c r="A33" s="141"/>
      <c r="B33" s="158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60"/>
    </row>
    <row r="34" spans="1:18" x14ac:dyDescent="0.2">
      <c r="A34" s="141"/>
      <c r="B34" s="161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3"/>
    </row>
    <row r="35" spans="1:18" x14ac:dyDescent="0.2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6"/>
    </row>
    <row r="36" spans="1:18" x14ac:dyDescent="0.2">
      <c r="A36" s="136" t="s">
        <v>23</v>
      </c>
      <c r="B36" s="155" t="s">
        <v>387</v>
      </c>
      <c r="C36" s="515"/>
      <c r="D36" s="515"/>
      <c r="E36" s="515"/>
      <c r="F36" s="515"/>
      <c r="G36" s="515"/>
      <c r="H36" s="515"/>
      <c r="I36" s="515"/>
      <c r="J36" s="515"/>
      <c r="K36" s="515"/>
      <c r="L36" s="515"/>
      <c r="M36" s="515"/>
      <c r="N36" s="515"/>
      <c r="O36" s="515"/>
      <c r="P36" s="515"/>
      <c r="Q36" s="515"/>
      <c r="R36" s="516"/>
    </row>
    <row r="37" spans="1:18" x14ac:dyDescent="0.2">
      <c r="A37" s="138"/>
      <c r="B37" s="517"/>
      <c r="C37" s="518"/>
      <c r="D37" s="518"/>
      <c r="E37" s="518"/>
      <c r="F37" s="518"/>
      <c r="G37" s="518"/>
      <c r="H37" s="518"/>
      <c r="I37" s="518"/>
      <c r="J37" s="518"/>
      <c r="K37" s="518"/>
      <c r="L37" s="518"/>
      <c r="M37" s="518"/>
      <c r="N37" s="518"/>
      <c r="O37" s="518"/>
      <c r="P37" s="518"/>
      <c r="Q37" s="518"/>
      <c r="R37" s="519"/>
    </row>
    <row r="38" spans="1:18" x14ac:dyDescent="0.2">
      <c r="A38" s="139"/>
      <c r="B38" s="520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521"/>
      <c r="O38" s="521"/>
      <c r="P38" s="521"/>
      <c r="Q38" s="521"/>
      <c r="R38" s="522"/>
    </row>
    <row r="39" spans="1:18" x14ac:dyDescent="0.2">
      <c r="A39" s="120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2"/>
    </row>
    <row r="40" spans="1:18" ht="28.5" customHeight="1" x14ac:dyDescent="0.2">
      <c r="A40" s="277" t="s">
        <v>24</v>
      </c>
      <c r="B40" s="278"/>
      <c r="C40" s="278"/>
      <c r="D40" s="278"/>
      <c r="E40" s="278"/>
      <c r="F40" s="278"/>
      <c r="G40" s="279"/>
      <c r="H40" s="271"/>
      <c r="I40" s="272"/>
      <c r="J40" s="271" t="s">
        <v>25</v>
      </c>
      <c r="K40" s="272"/>
      <c r="L40" s="271" t="s">
        <v>26</v>
      </c>
      <c r="M40" s="272"/>
      <c r="N40" s="271" t="s">
        <v>27</v>
      </c>
      <c r="O40" s="272"/>
      <c r="P40" s="271" t="s">
        <v>28</v>
      </c>
      <c r="Q40" s="272"/>
      <c r="R40" s="319" t="s">
        <v>29</v>
      </c>
    </row>
    <row r="41" spans="1:18" ht="27.75" customHeight="1" x14ac:dyDescent="0.2">
      <c r="A41" s="73" t="s">
        <v>30</v>
      </c>
      <c r="B41" s="321" t="s">
        <v>31</v>
      </c>
      <c r="C41" s="322"/>
      <c r="D41" s="74" t="s">
        <v>32</v>
      </c>
      <c r="E41" s="81" t="s">
        <v>33</v>
      </c>
      <c r="F41" s="273" t="s">
        <v>34</v>
      </c>
      <c r="G41" s="274"/>
      <c r="H41" s="273"/>
      <c r="I41" s="274"/>
      <c r="J41" s="273"/>
      <c r="K41" s="274"/>
      <c r="L41" s="273"/>
      <c r="M41" s="274"/>
      <c r="N41" s="273"/>
      <c r="O41" s="274"/>
      <c r="P41" s="273"/>
      <c r="Q41" s="274"/>
      <c r="R41" s="320"/>
    </row>
    <row r="42" spans="1:18" ht="12.75" customHeight="1" x14ac:dyDescent="0.2">
      <c r="A42" s="123" t="s">
        <v>388</v>
      </c>
      <c r="B42" s="130" t="s">
        <v>354</v>
      </c>
      <c r="C42" s="146"/>
      <c r="D42" s="319" t="s">
        <v>35</v>
      </c>
      <c r="E42" s="282" t="s">
        <v>57</v>
      </c>
      <c r="F42" s="447" t="s">
        <v>58</v>
      </c>
      <c r="G42" s="272"/>
      <c r="H42" s="144" t="s">
        <v>36</v>
      </c>
      <c r="I42" s="145"/>
      <c r="J42" s="448">
        <f>J44/$R$44</f>
        <v>0.24603174603174602</v>
      </c>
      <c r="K42" s="449"/>
      <c r="L42" s="448">
        <f>L44/$R$44</f>
        <v>0.24603174603174602</v>
      </c>
      <c r="M42" s="449"/>
      <c r="N42" s="448">
        <f>N44/$R$44</f>
        <v>0.25396825396825395</v>
      </c>
      <c r="O42" s="449"/>
      <c r="P42" s="448">
        <f>P44/$R$44</f>
        <v>0.25396825396825395</v>
      </c>
      <c r="Q42" s="449"/>
      <c r="R42" s="450">
        <f>SUM(J42:Q42)</f>
        <v>1</v>
      </c>
    </row>
    <row r="43" spans="1:18" x14ac:dyDescent="0.2">
      <c r="A43" s="124"/>
      <c r="B43" s="147"/>
      <c r="C43" s="148"/>
      <c r="D43" s="402"/>
      <c r="E43" s="283"/>
      <c r="F43" s="275"/>
      <c r="G43" s="276"/>
      <c r="H43" s="144" t="s">
        <v>37</v>
      </c>
      <c r="I43" s="145"/>
      <c r="J43" s="448">
        <f>J45/$R$44</f>
        <v>1.5708253968253968E-2</v>
      </c>
      <c r="K43" s="449"/>
      <c r="L43" s="448">
        <f t="shared" ref="L43" si="0">L45/$R$44</f>
        <v>4.354023809523809E-2</v>
      </c>
      <c r="M43" s="449"/>
      <c r="N43" s="448">
        <f t="shared" ref="N43" si="1">N45/$R$44</f>
        <v>5.2760047619047623E-2</v>
      </c>
      <c r="O43" s="449"/>
      <c r="P43" s="448">
        <f t="shared" ref="P43" si="2">P45/$R$44</f>
        <v>0</v>
      </c>
      <c r="Q43" s="449"/>
      <c r="R43" s="451">
        <f>SUM(J43:O43)</f>
        <v>0.11200853968253968</v>
      </c>
    </row>
    <row r="44" spans="1:18" ht="12.75" customHeight="1" x14ac:dyDescent="0.2">
      <c r="A44" s="124"/>
      <c r="B44" s="147"/>
      <c r="C44" s="148"/>
      <c r="D44" s="402"/>
      <c r="E44" s="282" t="s">
        <v>355</v>
      </c>
      <c r="F44" s="275"/>
      <c r="G44" s="276"/>
      <c r="H44" s="144" t="s">
        <v>38</v>
      </c>
      <c r="I44" s="145"/>
      <c r="J44" s="452">
        <f>+J53</f>
        <v>155000</v>
      </c>
      <c r="K44" s="145"/>
      <c r="L44" s="452">
        <f t="shared" ref="L44" si="3">+L53</f>
        <v>155000</v>
      </c>
      <c r="M44" s="145"/>
      <c r="N44" s="452">
        <f t="shared" ref="N44" si="4">+N53</f>
        <v>160000</v>
      </c>
      <c r="O44" s="145"/>
      <c r="P44" s="452">
        <f t="shared" ref="P44" si="5">+P53</f>
        <v>160000</v>
      </c>
      <c r="Q44" s="145"/>
      <c r="R44" s="453">
        <f>SUM(J44:Q44)</f>
        <v>630000</v>
      </c>
    </row>
    <row r="45" spans="1:18" ht="24" customHeight="1" x14ac:dyDescent="0.2">
      <c r="A45" s="125"/>
      <c r="B45" s="149"/>
      <c r="C45" s="150"/>
      <c r="D45" s="403"/>
      <c r="E45" s="284"/>
      <c r="F45" s="273"/>
      <c r="G45" s="274"/>
      <c r="H45" s="144" t="s">
        <v>39</v>
      </c>
      <c r="I45" s="145"/>
      <c r="J45" s="452">
        <f>J54</f>
        <v>9896.2000000000007</v>
      </c>
      <c r="K45" s="145"/>
      <c r="L45" s="452">
        <f t="shared" ref="L45" si="6">L54</f>
        <v>27430.35</v>
      </c>
      <c r="M45" s="145"/>
      <c r="N45" s="452">
        <f t="shared" ref="N45" si="7">N54</f>
        <v>33238.83</v>
      </c>
      <c r="O45" s="145"/>
      <c r="P45" s="452">
        <f t="shared" ref="P45" si="8">P54</f>
        <v>0</v>
      </c>
      <c r="Q45" s="145"/>
      <c r="R45" s="453">
        <f>SUM(J45:Q45)</f>
        <v>70565.38</v>
      </c>
    </row>
    <row r="46" spans="1:18" x14ac:dyDescent="0.2">
      <c r="A46" s="214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6"/>
    </row>
    <row r="47" spans="1:18" ht="30" customHeight="1" x14ac:dyDescent="0.2">
      <c r="A47" s="454" t="s">
        <v>356</v>
      </c>
      <c r="B47" s="290"/>
      <c r="C47" s="290"/>
      <c r="D47" s="290"/>
      <c r="E47" s="290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9"/>
    </row>
    <row r="48" spans="1:18" ht="17.25" customHeight="1" x14ac:dyDescent="0.2">
      <c r="A48" s="211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3"/>
    </row>
    <row r="49" spans="1:20" ht="38.25" customHeight="1" x14ac:dyDescent="0.2">
      <c r="A49" s="293" t="s">
        <v>389</v>
      </c>
      <c r="B49" s="294"/>
      <c r="C49" s="294"/>
      <c r="D49" s="294"/>
      <c r="E49" s="295"/>
      <c r="F49" s="195" t="s">
        <v>40</v>
      </c>
      <c r="G49" s="285"/>
      <c r="H49" s="285"/>
      <c r="I49" s="195" t="s">
        <v>390</v>
      </c>
      <c r="J49" s="118"/>
      <c r="K49" s="118"/>
      <c r="L49" s="119"/>
      <c r="M49" s="117" t="s">
        <v>41</v>
      </c>
      <c r="N49" s="118"/>
      <c r="O49" s="118"/>
      <c r="P49" s="195" t="s">
        <v>198</v>
      </c>
      <c r="Q49" s="285"/>
      <c r="R49" s="286"/>
    </row>
    <row r="50" spans="1:20" ht="33.75" customHeight="1" x14ac:dyDescent="0.2">
      <c r="A50" s="455" t="s">
        <v>30</v>
      </c>
      <c r="B50" s="302" t="s">
        <v>31</v>
      </c>
      <c r="C50" s="303"/>
      <c r="D50" s="72" t="s">
        <v>32</v>
      </c>
      <c r="E50" s="84" t="s">
        <v>33</v>
      </c>
      <c r="F50" s="117" t="s">
        <v>34</v>
      </c>
      <c r="G50" s="119"/>
      <c r="H50" s="103"/>
      <c r="I50" s="105"/>
      <c r="J50" s="117" t="s">
        <v>25</v>
      </c>
      <c r="K50" s="119"/>
      <c r="L50" s="117" t="s">
        <v>26</v>
      </c>
      <c r="M50" s="119"/>
      <c r="N50" s="117" t="s">
        <v>27</v>
      </c>
      <c r="O50" s="119"/>
      <c r="P50" s="117" t="s">
        <v>28</v>
      </c>
      <c r="Q50" s="119"/>
      <c r="R50" s="456" t="s">
        <v>1</v>
      </c>
    </row>
    <row r="51" spans="1:20" ht="22.5" customHeight="1" x14ac:dyDescent="0.2">
      <c r="A51" s="411" t="s">
        <v>391</v>
      </c>
      <c r="B51" s="130" t="s">
        <v>359</v>
      </c>
      <c r="C51" s="132"/>
      <c r="D51" s="326" t="s">
        <v>35</v>
      </c>
      <c r="E51" s="329" t="s">
        <v>392</v>
      </c>
      <c r="F51" s="298" t="s">
        <v>58</v>
      </c>
      <c r="G51" s="457"/>
      <c r="H51" s="117" t="s">
        <v>36</v>
      </c>
      <c r="I51" s="119"/>
      <c r="J51" s="448">
        <f>J53/$R$53</f>
        <v>0.24603174603174602</v>
      </c>
      <c r="K51" s="449"/>
      <c r="L51" s="448">
        <f>L53/$R$53</f>
        <v>0.24603174603174602</v>
      </c>
      <c r="M51" s="449"/>
      <c r="N51" s="448">
        <f>N53/$R$53</f>
        <v>0.25396825396825395</v>
      </c>
      <c r="O51" s="449"/>
      <c r="P51" s="448">
        <f>P53/$R$53</f>
        <v>0.25396825396825395</v>
      </c>
      <c r="Q51" s="449"/>
      <c r="R51" s="458">
        <f>SUM(J51:Q51)</f>
        <v>1</v>
      </c>
    </row>
    <row r="52" spans="1:20" ht="22.5" customHeight="1" x14ac:dyDescent="0.2">
      <c r="A52" s="459"/>
      <c r="B52" s="460"/>
      <c r="C52" s="461"/>
      <c r="D52" s="462"/>
      <c r="E52" s="463"/>
      <c r="F52" s="464"/>
      <c r="G52" s="465"/>
      <c r="H52" s="117" t="s">
        <v>37</v>
      </c>
      <c r="I52" s="119"/>
      <c r="J52" s="448">
        <f>J54/$R$53</f>
        <v>1.5708253968253968E-2</v>
      </c>
      <c r="K52" s="449"/>
      <c r="L52" s="448">
        <f t="shared" ref="L52" si="9">L54/$R$53</f>
        <v>4.354023809523809E-2</v>
      </c>
      <c r="M52" s="449"/>
      <c r="N52" s="448">
        <f t="shared" ref="N52" si="10">N54/$R$53</f>
        <v>5.2760047619047623E-2</v>
      </c>
      <c r="O52" s="449"/>
      <c r="P52" s="448">
        <f t="shared" ref="P52" si="11">P54/$R$53</f>
        <v>0</v>
      </c>
      <c r="Q52" s="449"/>
      <c r="R52" s="458">
        <f>SUM(J52:Q52)</f>
        <v>0.11200853968253968</v>
      </c>
    </row>
    <row r="53" spans="1:20" ht="22.5" customHeight="1" x14ac:dyDescent="0.2">
      <c r="A53" s="459"/>
      <c r="B53" s="460"/>
      <c r="C53" s="461"/>
      <c r="D53" s="462"/>
      <c r="E53" s="329" t="s">
        <v>393</v>
      </c>
      <c r="F53" s="464"/>
      <c r="G53" s="465"/>
      <c r="H53" s="117" t="s">
        <v>38</v>
      </c>
      <c r="I53" s="119"/>
      <c r="J53" s="466">
        <v>155000</v>
      </c>
      <c r="K53" s="467"/>
      <c r="L53" s="466">
        <v>155000</v>
      </c>
      <c r="M53" s="467"/>
      <c r="N53" s="466">
        <v>160000</v>
      </c>
      <c r="O53" s="467"/>
      <c r="P53" s="466">
        <v>160000</v>
      </c>
      <c r="Q53" s="467"/>
      <c r="R53" s="468">
        <f>SUM(J53:Q53)</f>
        <v>630000</v>
      </c>
      <c r="S53" s="469"/>
      <c r="T53" s="469"/>
    </row>
    <row r="54" spans="1:20" ht="22.5" customHeight="1" x14ac:dyDescent="0.2">
      <c r="A54" s="459"/>
      <c r="B54" s="133"/>
      <c r="C54" s="135"/>
      <c r="D54" s="470"/>
      <c r="E54" s="471"/>
      <c r="F54" s="472"/>
      <c r="G54" s="473"/>
      <c r="H54" s="117" t="s">
        <v>39</v>
      </c>
      <c r="I54" s="119"/>
      <c r="J54" s="474">
        <v>9896.2000000000007</v>
      </c>
      <c r="K54" s="475"/>
      <c r="L54" s="474">
        <v>27430.35</v>
      </c>
      <c r="M54" s="475"/>
      <c r="N54" s="474">
        <v>33238.83</v>
      </c>
      <c r="O54" s="475"/>
      <c r="P54" s="474">
        <v>0</v>
      </c>
      <c r="Q54" s="475"/>
      <c r="R54" s="523">
        <f>SUM(J54:Q54)</f>
        <v>70565.38</v>
      </c>
    </row>
    <row r="55" spans="1:20" x14ac:dyDescent="0.2">
      <c r="A55" s="483"/>
      <c r="B55" s="484"/>
      <c r="C55" s="484"/>
      <c r="D55" s="484"/>
      <c r="E55" s="484"/>
      <c r="F55" s="484"/>
      <c r="G55" s="484"/>
      <c r="H55" s="484"/>
      <c r="I55" s="484"/>
      <c r="J55" s="484"/>
      <c r="K55" s="484"/>
      <c r="L55" s="484"/>
      <c r="M55" s="484"/>
      <c r="N55" s="484"/>
      <c r="O55" s="484"/>
      <c r="P55" s="484"/>
      <c r="Q55" s="484"/>
      <c r="R55" s="485"/>
    </row>
    <row r="56" spans="1:20" ht="48.75" customHeight="1" x14ac:dyDescent="0.2">
      <c r="A56" s="195" t="s">
        <v>394</v>
      </c>
      <c r="B56" s="285"/>
      <c r="C56" s="286"/>
      <c r="D56" s="486"/>
      <c r="E56" s="195" t="s">
        <v>395</v>
      </c>
      <c r="F56" s="285"/>
      <c r="G56" s="285"/>
      <c r="H56" s="285"/>
      <c r="I56" s="285"/>
      <c r="J56" s="285"/>
      <c r="K56" s="286"/>
      <c r="L56" s="487" t="s">
        <v>42</v>
      </c>
      <c r="M56" s="488"/>
      <c r="N56" s="488"/>
      <c r="O56" s="489"/>
      <c r="P56" s="487" t="s">
        <v>43</v>
      </c>
      <c r="Q56" s="488"/>
      <c r="R56" s="489"/>
    </row>
    <row r="57" spans="1:20" ht="15.75" customHeight="1" x14ac:dyDescent="0.2">
      <c r="A57" s="490" t="s">
        <v>396</v>
      </c>
      <c r="B57" s="491"/>
      <c r="C57" s="492"/>
      <c r="D57" s="493"/>
      <c r="E57" s="494" t="s">
        <v>369</v>
      </c>
      <c r="F57" s="495"/>
      <c r="G57" s="495"/>
      <c r="H57" s="495"/>
      <c r="I57" s="495"/>
      <c r="J57" s="495"/>
      <c r="K57" s="496"/>
      <c r="L57" s="497">
        <v>43101</v>
      </c>
      <c r="M57" s="498"/>
      <c r="N57" s="498"/>
      <c r="O57" s="499"/>
      <c r="P57" s="497">
        <v>43465</v>
      </c>
      <c r="Q57" s="498"/>
      <c r="R57" s="499"/>
    </row>
    <row r="58" spans="1:20" ht="15.75" customHeight="1" x14ac:dyDescent="0.2">
      <c r="A58" s="500"/>
      <c r="B58" s="501"/>
      <c r="C58" s="502"/>
      <c r="D58" s="493"/>
      <c r="E58" s="494" t="s">
        <v>370</v>
      </c>
      <c r="F58" s="495"/>
      <c r="G58" s="495"/>
      <c r="H58" s="495"/>
      <c r="I58" s="495"/>
      <c r="J58" s="495"/>
      <c r="K58" s="496"/>
      <c r="L58" s="497">
        <v>43101</v>
      </c>
      <c r="M58" s="498"/>
      <c r="N58" s="498"/>
      <c r="O58" s="499"/>
      <c r="P58" s="497">
        <v>43465</v>
      </c>
      <c r="Q58" s="498"/>
      <c r="R58" s="499"/>
    </row>
    <row r="59" spans="1:20" ht="15.75" customHeight="1" x14ac:dyDescent="0.2">
      <c r="A59" s="500"/>
      <c r="B59" s="501"/>
      <c r="C59" s="502"/>
      <c r="D59" s="493"/>
      <c r="E59" s="494" t="s">
        <v>371</v>
      </c>
      <c r="F59" s="495"/>
      <c r="G59" s="495"/>
      <c r="H59" s="495"/>
      <c r="I59" s="495"/>
      <c r="J59" s="495"/>
      <c r="K59" s="496"/>
      <c r="L59" s="497">
        <v>43101</v>
      </c>
      <c r="M59" s="498"/>
      <c r="N59" s="498"/>
      <c r="O59" s="499"/>
      <c r="P59" s="497">
        <v>43465</v>
      </c>
      <c r="Q59" s="498"/>
      <c r="R59" s="499"/>
    </row>
    <row r="60" spans="1:20" ht="15.75" customHeight="1" x14ac:dyDescent="0.2">
      <c r="A60" s="500"/>
      <c r="B60" s="501"/>
      <c r="C60" s="502"/>
      <c r="D60" s="493"/>
      <c r="E60" s="494" t="s">
        <v>372</v>
      </c>
      <c r="F60" s="495"/>
      <c r="G60" s="495"/>
      <c r="H60" s="495"/>
      <c r="I60" s="495"/>
      <c r="J60" s="495"/>
      <c r="K60" s="496"/>
      <c r="L60" s="497">
        <v>43101</v>
      </c>
      <c r="M60" s="498"/>
      <c r="N60" s="498"/>
      <c r="O60" s="499"/>
      <c r="P60" s="497">
        <v>43465</v>
      </c>
      <c r="Q60" s="498"/>
      <c r="R60" s="499"/>
    </row>
    <row r="61" spans="1:20" ht="15.75" customHeight="1" x14ac:dyDescent="0.2">
      <c r="A61" s="503"/>
      <c r="B61" s="504"/>
      <c r="C61" s="505"/>
      <c r="D61" s="493"/>
      <c r="E61" s="494" t="s">
        <v>373</v>
      </c>
      <c r="F61" s="495"/>
      <c r="G61" s="495"/>
      <c r="H61" s="495"/>
      <c r="I61" s="495"/>
      <c r="J61" s="495"/>
      <c r="K61" s="496"/>
      <c r="L61" s="497">
        <v>43101</v>
      </c>
      <c r="M61" s="498"/>
      <c r="N61" s="498"/>
      <c r="O61" s="499"/>
      <c r="P61" s="497">
        <v>43465</v>
      </c>
      <c r="Q61" s="498"/>
      <c r="R61" s="499"/>
    </row>
    <row r="62" spans="1:20" ht="15.75" customHeight="1" x14ac:dyDescent="0.2">
      <c r="A62" s="524"/>
      <c r="B62" s="525"/>
      <c r="C62" s="525"/>
      <c r="D62" s="525"/>
      <c r="E62" s="525"/>
      <c r="F62" s="525"/>
      <c r="G62" s="525"/>
      <c r="H62" s="525"/>
      <c r="I62" s="525"/>
      <c r="J62" s="525"/>
      <c r="K62" s="525"/>
      <c r="L62" s="525"/>
      <c r="M62" s="525"/>
      <c r="N62" s="525"/>
      <c r="O62" s="525"/>
      <c r="P62" s="525"/>
      <c r="Q62" s="525"/>
      <c r="R62" s="526"/>
    </row>
    <row r="63" spans="1:20" ht="38.25" customHeight="1" x14ac:dyDescent="0.2">
      <c r="A63" s="195" t="s">
        <v>44</v>
      </c>
      <c r="B63" s="285"/>
      <c r="C63" s="286"/>
      <c r="D63" s="8" t="s">
        <v>45</v>
      </c>
      <c r="E63" s="195" t="s">
        <v>46</v>
      </c>
      <c r="F63" s="285"/>
      <c r="G63" s="285"/>
      <c r="H63" s="285"/>
      <c r="I63" s="285"/>
      <c r="J63" s="285"/>
      <c r="K63" s="286"/>
      <c r="L63" s="195" t="s">
        <v>45</v>
      </c>
      <c r="M63" s="285"/>
      <c r="N63" s="285"/>
      <c r="O63" s="285"/>
      <c r="P63" s="285"/>
      <c r="Q63" s="285"/>
      <c r="R63" s="286"/>
    </row>
    <row r="64" spans="1:20" ht="12.75" customHeight="1" x14ac:dyDescent="0.2">
      <c r="A64" s="112" t="s">
        <v>397</v>
      </c>
      <c r="B64" s="115"/>
      <c r="C64" s="116"/>
      <c r="D64" s="7"/>
      <c r="E64" s="112" t="s">
        <v>398</v>
      </c>
      <c r="F64" s="115"/>
      <c r="G64" s="115"/>
      <c r="H64" s="115"/>
      <c r="I64" s="115"/>
      <c r="J64" s="115"/>
      <c r="K64" s="116"/>
      <c r="L64" s="117"/>
      <c r="M64" s="118"/>
      <c r="N64" s="118"/>
      <c r="O64" s="118"/>
      <c r="P64" s="118"/>
      <c r="Q64" s="118"/>
      <c r="R64" s="119"/>
    </row>
    <row r="65" spans="1:18" ht="12.75" customHeight="1" x14ac:dyDescent="0.2">
      <c r="A65" s="112"/>
      <c r="B65" s="115"/>
      <c r="C65" s="116"/>
      <c r="D65" s="7"/>
      <c r="E65" s="112" t="s">
        <v>399</v>
      </c>
      <c r="F65" s="115"/>
      <c r="G65" s="115"/>
      <c r="H65" s="115"/>
      <c r="I65" s="115"/>
      <c r="J65" s="115"/>
      <c r="K65" s="116"/>
      <c r="L65" s="117"/>
      <c r="M65" s="118"/>
      <c r="N65" s="118"/>
      <c r="O65" s="118"/>
      <c r="P65" s="118"/>
      <c r="Q65" s="118"/>
      <c r="R65" s="119"/>
    </row>
    <row r="66" spans="1:18" x14ac:dyDescent="0.2">
      <c r="A66" s="335"/>
      <c r="B66" s="113"/>
      <c r="C66" s="114"/>
      <c r="D66" s="7"/>
      <c r="E66" s="112" t="s">
        <v>400</v>
      </c>
      <c r="F66" s="113"/>
      <c r="G66" s="113"/>
      <c r="H66" s="113"/>
      <c r="I66" s="113"/>
      <c r="J66" s="113"/>
      <c r="K66" s="114"/>
      <c r="L66" s="117"/>
      <c r="M66" s="118"/>
      <c r="N66" s="118"/>
      <c r="O66" s="118"/>
      <c r="P66" s="118"/>
      <c r="Q66" s="118"/>
      <c r="R66" s="119"/>
    </row>
    <row r="67" spans="1:18" x14ac:dyDescent="0.2">
      <c r="A67" s="335"/>
      <c r="B67" s="113"/>
      <c r="C67" s="114"/>
      <c r="D67" s="7"/>
      <c r="E67" s="335"/>
      <c r="F67" s="113"/>
      <c r="G67" s="113"/>
      <c r="H67" s="113"/>
      <c r="I67" s="113"/>
      <c r="J67" s="113"/>
      <c r="K67" s="114"/>
      <c r="L67" s="117"/>
      <c r="M67" s="118"/>
      <c r="N67" s="118"/>
      <c r="O67" s="118"/>
      <c r="P67" s="118"/>
      <c r="Q67" s="118"/>
      <c r="R67" s="119"/>
    </row>
    <row r="68" spans="1:18" x14ac:dyDescent="0.2">
      <c r="A68" s="335"/>
      <c r="B68" s="113"/>
      <c r="C68" s="114"/>
      <c r="D68" s="7"/>
      <c r="E68" s="335"/>
      <c r="F68" s="113"/>
      <c r="G68" s="113"/>
      <c r="H68" s="113"/>
      <c r="I68" s="113"/>
      <c r="J68" s="113"/>
      <c r="K68" s="114"/>
      <c r="L68" s="117"/>
      <c r="M68" s="118"/>
      <c r="N68" s="118"/>
      <c r="O68" s="118"/>
      <c r="P68" s="118"/>
      <c r="Q68" s="118"/>
      <c r="R68" s="119"/>
    </row>
    <row r="69" spans="1:18" x14ac:dyDescent="0.2">
      <c r="A69" s="506"/>
      <c r="B69" s="290"/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507"/>
    </row>
    <row r="70" spans="1:18" ht="16.5" customHeight="1" x14ac:dyDescent="0.2">
      <c r="A70" s="123" t="s">
        <v>48</v>
      </c>
      <c r="B70" s="11" t="s">
        <v>49</v>
      </c>
      <c r="C70" s="126" t="s">
        <v>401</v>
      </c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</row>
    <row r="71" spans="1:18" ht="16.5" customHeight="1" x14ac:dyDescent="0.2">
      <c r="A71" s="124"/>
      <c r="B71" s="11" t="s">
        <v>50</v>
      </c>
      <c r="C71" s="127" t="s">
        <v>224</v>
      </c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</row>
    <row r="72" spans="1:18" x14ac:dyDescent="0.2">
      <c r="A72" s="124"/>
      <c r="B72" s="128" t="s">
        <v>51</v>
      </c>
      <c r="C72" s="127" t="s">
        <v>402</v>
      </c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</row>
    <row r="73" spans="1:18" x14ac:dyDescent="0.2">
      <c r="A73" s="125"/>
      <c r="B73" s="129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</row>
    <row r="75" spans="1:18" x14ac:dyDescent="0.2">
      <c r="A75" s="10" t="s">
        <v>52</v>
      </c>
    </row>
    <row r="77" spans="1:18" x14ac:dyDescent="0.2">
      <c r="A77" s="417" t="s">
        <v>53</v>
      </c>
      <c r="B77" s="417">
        <v>1000</v>
      </c>
      <c r="C77" s="417">
        <v>2000</v>
      </c>
      <c r="D77" s="417">
        <v>3000</v>
      </c>
      <c r="E77" s="417">
        <v>4000</v>
      </c>
      <c r="F77" s="418">
        <v>5000</v>
      </c>
      <c r="G77" s="418"/>
      <c r="H77" s="418"/>
      <c r="I77" s="418">
        <v>6000</v>
      </c>
      <c r="J77" s="418"/>
      <c r="K77" s="419"/>
      <c r="L77" s="419">
        <v>7000</v>
      </c>
      <c r="M77" s="420"/>
      <c r="N77" s="421"/>
      <c r="O77" s="422" t="s">
        <v>54</v>
      </c>
      <c r="P77" s="423"/>
      <c r="Q77" s="423"/>
    </row>
    <row r="78" spans="1:18" ht="25.5" x14ac:dyDescent="0.2">
      <c r="A78" s="512" t="s">
        <v>403</v>
      </c>
      <c r="B78" s="527">
        <v>0</v>
      </c>
      <c r="C78" s="527">
        <v>630000</v>
      </c>
      <c r="D78" s="527">
        <v>0</v>
      </c>
      <c r="E78" s="527">
        <v>0</v>
      </c>
      <c r="F78" s="528">
        <v>0</v>
      </c>
      <c r="G78" s="529"/>
      <c r="H78" s="530"/>
      <c r="I78" s="528">
        <v>0</v>
      </c>
      <c r="J78" s="529"/>
      <c r="K78" s="529"/>
      <c r="L78" s="528">
        <v>0</v>
      </c>
      <c r="M78" s="529"/>
      <c r="N78" s="530"/>
      <c r="O78" s="531">
        <f>SUM(B78:N78)</f>
        <v>630000</v>
      </c>
      <c r="P78" s="532"/>
      <c r="Q78" s="533"/>
      <c r="R78" s="396"/>
    </row>
    <row r="79" spans="1:18" x14ac:dyDescent="0.2">
      <c r="A79" s="508"/>
      <c r="B79" s="425"/>
      <c r="C79" s="425"/>
      <c r="D79" s="425"/>
      <c r="E79" s="425"/>
      <c r="F79" s="426"/>
      <c r="G79" s="427"/>
      <c r="H79" s="428"/>
      <c r="I79" s="426"/>
      <c r="J79" s="427"/>
      <c r="K79" s="427"/>
      <c r="L79" s="426"/>
      <c r="M79" s="427"/>
      <c r="N79" s="428"/>
      <c r="O79" s="509"/>
      <c r="P79" s="510"/>
      <c r="Q79" s="511"/>
      <c r="R79" s="396"/>
    </row>
    <row r="80" spans="1:18" x14ac:dyDescent="0.2">
      <c r="A80" s="508"/>
      <c r="B80" s="425"/>
      <c r="C80" s="425"/>
      <c r="D80" s="425"/>
      <c r="E80" s="425"/>
      <c r="F80" s="426"/>
      <c r="G80" s="427"/>
      <c r="H80" s="428"/>
      <c r="I80" s="426"/>
      <c r="J80" s="427"/>
      <c r="K80" s="427"/>
      <c r="L80" s="426"/>
      <c r="M80" s="427"/>
      <c r="N80" s="428"/>
      <c r="O80" s="509"/>
      <c r="P80" s="510"/>
      <c r="Q80" s="511"/>
      <c r="R80" s="396"/>
    </row>
    <row r="81" spans="2:18" x14ac:dyDescent="0.2">
      <c r="B81" s="396">
        <f>SUM(B78:B80)</f>
        <v>0</v>
      </c>
      <c r="C81" s="396">
        <f>SUM(C78:C80)</f>
        <v>630000</v>
      </c>
      <c r="D81" s="396">
        <f>SUM(D78:D80)</f>
        <v>0</v>
      </c>
      <c r="E81" s="396">
        <f>SUM(E78:E80)</f>
        <v>0</v>
      </c>
      <c r="F81" s="513">
        <f>SUM(F78:F80)</f>
        <v>0</v>
      </c>
      <c r="G81" s="513"/>
      <c r="H81" s="513"/>
      <c r="I81" s="513">
        <f>SUM(I78:I80)</f>
        <v>0</v>
      </c>
      <c r="J81" s="513"/>
      <c r="K81" s="513"/>
      <c r="L81" s="513">
        <f>SUM(L78:L80)</f>
        <v>0</v>
      </c>
      <c r="M81" s="513"/>
      <c r="N81" s="513"/>
      <c r="O81" s="513">
        <f>SUM(O78:O80)</f>
        <v>630000</v>
      </c>
      <c r="P81" s="513"/>
      <c r="Q81" s="513"/>
      <c r="R81" s="25"/>
    </row>
    <row r="85" spans="2:18" ht="20.25" x14ac:dyDescent="0.3">
      <c r="C85" s="514"/>
    </row>
  </sheetData>
  <mergeCells count="185">
    <mergeCell ref="F81:H81"/>
    <mergeCell ref="I81:K81"/>
    <mergeCell ref="L81:N81"/>
    <mergeCell ref="O81:Q81"/>
    <mergeCell ref="F79:H79"/>
    <mergeCell ref="I79:K79"/>
    <mergeCell ref="L79:N79"/>
    <mergeCell ref="O79:Q79"/>
    <mergeCell ref="F80:H80"/>
    <mergeCell ref="I80:K80"/>
    <mergeCell ref="L80:N80"/>
    <mergeCell ref="O80:Q80"/>
    <mergeCell ref="F77:H77"/>
    <mergeCell ref="I77:K77"/>
    <mergeCell ref="L77:N77"/>
    <mergeCell ref="O77:Q77"/>
    <mergeCell ref="F78:H78"/>
    <mergeCell ref="I78:K78"/>
    <mergeCell ref="L78:N78"/>
    <mergeCell ref="O78:Q78"/>
    <mergeCell ref="A69:R69"/>
    <mergeCell ref="A70:A73"/>
    <mergeCell ref="C70:R70"/>
    <mergeCell ref="C71:R71"/>
    <mergeCell ref="B72:B73"/>
    <mergeCell ref="C72:R73"/>
    <mergeCell ref="A67:C67"/>
    <mergeCell ref="E67:K67"/>
    <mergeCell ref="L67:R67"/>
    <mergeCell ref="A68:C68"/>
    <mergeCell ref="E68:K68"/>
    <mergeCell ref="L68:R68"/>
    <mergeCell ref="A65:C65"/>
    <mergeCell ref="E65:K65"/>
    <mergeCell ref="L65:R65"/>
    <mergeCell ref="A66:C66"/>
    <mergeCell ref="E66:K66"/>
    <mergeCell ref="L66:R66"/>
    <mergeCell ref="A62:R62"/>
    <mergeCell ref="A63:C63"/>
    <mergeCell ref="E63:K63"/>
    <mergeCell ref="L63:R63"/>
    <mergeCell ref="A64:C64"/>
    <mergeCell ref="E64:K64"/>
    <mergeCell ref="L64:R64"/>
    <mergeCell ref="E60:K60"/>
    <mergeCell ref="L60:O60"/>
    <mergeCell ref="P60:R60"/>
    <mergeCell ref="E61:K61"/>
    <mergeCell ref="L61:O61"/>
    <mergeCell ref="P61:R61"/>
    <mergeCell ref="A57:C61"/>
    <mergeCell ref="E57:K57"/>
    <mergeCell ref="L57:O57"/>
    <mergeCell ref="P57:R57"/>
    <mergeCell ref="E58:K58"/>
    <mergeCell ref="L58:O58"/>
    <mergeCell ref="P58:R58"/>
    <mergeCell ref="E59:K59"/>
    <mergeCell ref="L59:O59"/>
    <mergeCell ref="P59:R59"/>
    <mergeCell ref="P54:Q54"/>
    <mergeCell ref="A55:R55"/>
    <mergeCell ref="A56:C56"/>
    <mergeCell ref="E56:K56"/>
    <mergeCell ref="L56:O56"/>
    <mergeCell ref="P56:R56"/>
    <mergeCell ref="E53:E54"/>
    <mergeCell ref="H53:I53"/>
    <mergeCell ref="J53:K53"/>
    <mergeCell ref="L53:M53"/>
    <mergeCell ref="N53:O53"/>
    <mergeCell ref="P53:Q53"/>
    <mergeCell ref="H54:I54"/>
    <mergeCell ref="J54:K54"/>
    <mergeCell ref="L54:M54"/>
    <mergeCell ref="N54:O54"/>
    <mergeCell ref="P51:Q51"/>
    <mergeCell ref="H52:I52"/>
    <mergeCell ref="J52:K52"/>
    <mergeCell ref="L52:M52"/>
    <mergeCell ref="N52:O52"/>
    <mergeCell ref="P52:Q52"/>
    <mergeCell ref="P50:Q50"/>
    <mergeCell ref="A51:A54"/>
    <mergeCell ref="B51:C54"/>
    <mergeCell ref="D51:D54"/>
    <mergeCell ref="E51:E52"/>
    <mergeCell ref="F51:G54"/>
    <mergeCell ref="H51:I51"/>
    <mergeCell ref="J51:K51"/>
    <mergeCell ref="L51:M51"/>
    <mergeCell ref="N51:O51"/>
    <mergeCell ref="B50:C50"/>
    <mergeCell ref="F50:G50"/>
    <mergeCell ref="H50:I50"/>
    <mergeCell ref="J50:K50"/>
    <mergeCell ref="L50:M50"/>
    <mergeCell ref="N50:O50"/>
    <mergeCell ref="P45:Q45"/>
    <mergeCell ref="A46:R46"/>
    <mergeCell ref="A47:R47"/>
    <mergeCell ref="A48:R48"/>
    <mergeCell ref="A49:E49"/>
    <mergeCell ref="F49:H49"/>
    <mergeCell ref="I49:L49"/>
    <mergeCell ref="M49:O49"/>
    <mergeCell ref="P49:R49"/>
    <mergeCell ref="E44:E45"/>
    <mergeCell ref="H44:I44"/>
    <mergeCell ref="J44:K44"/>
    <mergeCell ref="L44:M44"/>
    <mergeCell ref="N44:O44"/>
    <mergeCell ref="P44:Q44"/>
    <mergeCell ref="H45:I45"/>
    <mergeCell ref="J45:K45"/>
    <mergeCell ref="L45:M45"/>
    <mergeCell ref="N45:O45"/>
    <mergeCell ref="L42:M42"/>
    <mergeCell ref="N42:O42"/>
    <mergeCell ref="P42:Q42"/>
    <mergeCell ref="H43:I43"/>
    <mergeCell ref="J43:K43"/>
    <mergeCell ref="L43:M43"/>
    <mergeCell ref="N43:O43"/>
    <mergeCell ref="P43:Q43"/>
    <mergeCell ref="R40:R41"/>
    <mergeCell ref="B41:C41"/>
    <mergeCell ref="F41:G41"/>
    <mergeCell ref="A42:A45"/>
    <mergeCell ref="B42:C45"/>
    <mergeCell ref="D42:D45"/>
    <mergeCell ref="E42:E43"/>
    <mergeCell ref="F42:G45"/>
    <mergeCell ref="H42:I42"/>
    <mergeCell ref="J42:K42"/>
    <mergeCell ref="A35:R35"/>
    <mergeCell ref="A36:A38"/>
    <mergeCell ref="B36:R38"/>
    <mergeCell ref="A39:R39"/>
    <mergeCell ref="A40:G40"/>
    <mergeCell ref="H40:I41"/>
    <mergeCell ref="J40:K41"/>
    <mergeCell ref="L40:M41"/>
    <mergeCell ref="N40:O41"/>
    <mergeCell ref="P40:Q41"/>
    <mergeCell ref="A30:B30"/>
    <mergeCell ref="E30:G30"/>
    <mergeCell ref="H30:R30"/>
    <mergeCell ref="A31:R31"/>
    <mergeCell ref="A32:A34"/>
    <mergeCell ref="B32:R34"/>
    <mergeCell ref="A26:B26"/>
    <mergeCell ref="F26:G26"/>
    <mergeCell ref="H26:J26"/>
    <mergeCell ref="K26:M26"/>
    <mergeCell ref="A27:R27"/>
    <mergeCell ref="A28:B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pageSetup scale="64" fitToHeight="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65"/>
  <sheetViews>
    <sheetView workbookViewId="0">
      <selection activeCell="A2" sqref="A2:B67"/>
    </sheetView>
  </sheetViews>
  <sheetFormatPr baseColWidth="10" defaultColWidth="11.42578125" defaultRowHeight="12.75" x14ac:dyDescent="0.2"/>
  <cols>
    <col min="1" max="1" width="79.85546875" style="1" customWidth="1"/>
    <col min="2" max="2" width="89.140625" style="1" customWidth="1"/>
    <col min="3" max="8" width="89.140625" customWidth="1"/>
  </cols>
  <sheetData>
    <row r="2" spans="1:2" ht="15.75" x14ac:dyDescent="0.2">
      <c r="A2" s="383" t="s">
        <v>59</v>
      </c>
      <c r="B2" s="383"/>
    </row>
    <row r="3" spans="1:2" ht="15" customHeight="1" x14ac:dyDescent="0.2">
      <c r="A3" s="383" t="s">
        <v>45</v>
      </c>
      <c r="B3" s="383"/>
    </row>
    <row r="4" spans="1:2" ht="11.25" customHeight="1" x14ac:dyDescent="0.2"/>
    <row r="5" spans="1:2" ht="11.25" customHeight="1" x14ac:dyDescent="0.2">
      <c r="B5" s="5" t="s">
        <v>60</v>
      </c>
    </row>
    <row r="6" spans="1:2" ht="11.25" customHeight="1" x14ac:dyDescent="0.2"/>
    <row r="8" spans="1:2" x14ac:dyDescent="0.2">
      <c r="A8" s="4" t="s">
        <v>61</v>
      </c>
      <c r="B8" s="2" t="s">
        <v>62</v>
      </c>
    </row>
    <row r="11" spans="1:2" x14ac:dyDescent="0.2">
      <c r="A11" s="1" t="s">
        <v>63</v>
      </c>
    </row>
    <row r="12" spans="1:2" x14ac:dyDescent="0.2">
      <c r="A12" s="1" t="s">
        <v>64</v>
      </c>
    </row>
    <row r="13" spans="1:2" ht="25.5" x14ac:dyDescent="0.2">
      <c r="A13" s="1" t="s">
        <v>65</v>
      </c>
    </row>
    <row r="14" spans="1:2" x14ac:dyDescent="0.2">
      <c r="A14" s="1" t="s">
        <v>66</v>
      </c>
    </row>
    <row r="15" spans="1:2" x14ac:dyDescent="0.2">
      <c r="A15" s="1" t="s">
        <v>67</v>
      </c>
    </row>
    <row r="16" spans="1:2" x14ac:dyDescent="0.2">
      <c r="A16" s="1" t="s">
        <v>68</v>
      </c>
    </row>
    <row r="17" spans="1:2" x14ac:dyDescent="0.2">
      <c r="A17" s="1" t="s">
        <v>69</v>
      </c>
    </row>
    <row r="18" spans="1:2" x14ac:dyDescent="0.2">
      <c r="A18" s="1" t="s">
        <v>70</v>
      </c>
    </row>
    <row r="21" spans="1:2" x14ac:dyDescent="0.2">
      <c r="A21" s="4" t="s">
        <v>71</v>
      </c>
    </row>
    <row r="23" spans="1:2" ht="25.5" x14ac:dyDescent="0.2">
      <c r="A23" s="2" t="s">
        <v>72</v>
      </c>
      <c r="B23" s="2" t="s">
        <v>62</v>
      </c>
    </row>
    <row r="24" spans="1:2" x14ac:dyDescent="0.2">
      <c r="A24" s="3" t="s">
        <v>73</v>
      </c>
      <c r="B24" s="3" t="s">
        <v>74</v>
      </c>
    </row>
    <row r="25" spans="1:2" ht="25.5" x14ac:dyDescent="0.2">
      <c r="A25" s="1" t="s">
        <v>75</v>
      </c>
      <c r="B25" s="3" t="s">
        <v>76</v>
      </c>
    </row>
    <row r="26" spans="1:2" x14ac:dyDescent="0.2">
      <c r="A26" s="1" t="s">
        <v>77</v>
      </c>
      <c r="B26" s="3" t="s">
        <v>78</v>
      </c>
    </row>
    <row r="27" spans="1:2" x14ac:dyDescent="0.2">
      <c r="A27" s="1" t="s">
        <v>79</v>
      </c>
    </row>
    <row r="28" spans="1:2" x14ac:dyDescent="0.2">
      <c r="A28" s="2" t="s">
        <v>80</v>
      </c>
    </row>
    <row r="29" spans="1:2" x14ac:dyDescent="0.2">
      <c r="A29" s="2" t="s">
        <v>81</v>
      </c>
    </row>
    <row r="30" spans="1:2" x14ac:dyDescent="0.2">
      <c r="A30" s="3" t="s">
        <v>82</v>
      </c>
    </row>
    <row r="31" spans="1:2" x14ac:dyDescent="0.2">
      <c r="A31" s="3" t="s">
        <v>83</v>
      </c>
    </row>
    <row r="33" spans="1:2" x14ac:dyDescent="0.2">
      <c r="A33" s="2" t="s">
        <v>84</v>
      </c>
      <c r="B33" s="2" t="s">
        <v>62</v>
      </c>
    </row>
    <row r="34" spans="1:2" x14ac:dyDescent="0.2">
      <c r="A34" s="3" t="s">
        <v>85</v>
      </c>
      <c r="B34" s="3" t="s">
        <v>86</v>
      </c>
    </row>
    <row r="35" spans="1:2" x14ac:dyDescent="0.2">
      <c r="A35" s="3" t="s">
        <v>87</v>
      </c>
      <c r="B35" s="3" t="s">
        <v>88</v>
      </c>
    </row>
    <row r="36" spans="1:2" x14ac:dyDescent="0.2">
      <c r="A36" s="3" t="s">
        <v>89</v>
      </c>
    </row>
    <row r="37" spans="1:2" ht="25.5" x14ac:dyDescent="0.2">
      <c r="A37" s="3" t="s">
        <v>90</v>
      </c>
    </row>
    <row r="38" spans="1:2" x14ac:dyDescent="0.2">
      <c r="A38" s="3"/>
    </row>
    <row r="39" spans="1:2" x14ac:dyDescent="0.2">
      <c r="B39" s="2" t="s">
        <v>62</v>
      </c>
    </row>
    <row r="40" spans="1:2" x14ac:dyDescent="0.2">
      <c r="A40" s="2" t="s">
        <v>91</v>
      </c>
      <c r="B40" s="3" t="s">
        <v>92</v>
      </c>
    </row>
    <row r="45" spans="1:2" x14ac:dyDescent="0.2">
      <c r="A45" s="2" t="s">
        <v>93</v>
      </c>
      <c r="B45" s="2" t="s">
        <v>62</v>
      </c>
    </row>
    <row r="46" spans="1:2" x14ac:dyDescent="0.2">
      <c r="A46" s="3" t="s">
        <v>94</v>
      </c>
      <c r="B46" s="3" t="s">
        <v>95</v>
      </c>
    </row>
    <row r="47" spans="1:2" x14ac:dyDescent="0.2">
      <c r="A47" s="3" t="s">
        <v>96</v>
      </c>
      <c r="B47" s="3" t="s">
        <v>97</v>
      </c>
    </row>
    <row r="48" spans="1:2" x14ac:dyDescent="0.2">
      <c r="A48" s="3" t="s">
        <v>98</v>
      </c>
      <c r="B48" s="3" t="s">
        <v>99</v>
      </c>
    </row>
    <row r="49" spans="1:2" x14ac:dyDescent="0.2">
      <c r="A49" s="3" t="s">
        <v>100</v>
      </c>
    </row>
    <row r="50" spans="1:2" x14ac:dyDescent="0.2">
      <c r="A50" s="3" t="s">
        <v>101</v>
      </c>
    </row>
    <row r="51" spans="1:2" x14ac:dyDescent="0.2">
      <c r="A51" s="3" t="s">
        <v>102</v>
      </c>
    </row>
    <row r="52" spans="1:2" x14ac:dyDescent="0.2">
      <c r="A52" s="3" t="s">
        <v>103</v>
      </c>
    </row>
    <row r="53" spans="1:2" x14ac:dyDescent="0.2">
      <c r="A53" s="3" t="s">
        <v>104</v>
      </c>
    </row>
    <row r="54" spans="1:2" x14ac:dyDescent="0.2">
      <c r="A54" s="3" t="s">
        <v>105</v>
      </c>
    </row>
    <row r="55" spans="1:2" x14ac:dyDescent="0.2">
      <c r="A55" s="3" t="s">
        <v>106</v>
      </c>
    </row>
    <row r="56" spans="1:2" x14ac:dyDescent="0.2">
      <c r="A56" s="3" t="s">
        <v>107</v>
      </c>
    </row>
    <row r="57" spans="1:2" x14ac:dyDescent="0.2">
      <c r="A57" s="3" t="s">
        <v>108</v>
      </c>
    </row>
    <row r="58" spans="1:2" x14ac:dyDescent="0.2">
      <c r="A58" s="3" t="s">
        <v>109</v>
      </c>
    </row>
    <row r="61" spans="1:2" x14ac:dyDescent="0.2">
      <c r="A61" s="2" t="s">
        <v>110</v>
      </c>
      <c r="B61" s="2" t="s">
        <v>62</v>
      </c>
    </row>
    <row r="62" spans="1:2" x14ac:dyDescent="0.2">
      <c r="A62" s="3" t="s">
        <v>0</v>
      </c>
      <c r="B62" s="3" t="s">
        <v>111</v>
      </c>
    </row>
    <row r="63" spans="1:2" x14ac:dyDescent="0.2">
      <c r="A63" s="3" t="s">
        <v>112</v>
      </c>
    </row>
    <row r="64" spans="1:2" x14ac:dyDescent="0.2">
      <c r="A64" s="3" t="s">
        <v>113</v>
      </c>
    </row>
    <row r="65" spans="1:1" x14ac:dyDescent="0.2">
      <c r="A65" s="3" t="s">
        <v>114</v>
      </c>
    </row>
  </sheetData>
  <mergeCells count="2">
    <mergeCell ref="A2:B2"/>
    <mergeCell ref="A3:B3"/>
  </mergeCells>
  <phoneticPr fontId="1" type="noConversion"/>
  <pageMargins left="0.75" right="0.75" top="1" bottom="1" header="0" footer="0"/>
  <pageSetup scale="5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Sub Admin. Pub. Municipal</vt:lpstr>
      <vt:lpstr>Sub. Mpio Armonizado y Eficient</vt:lpstr>
      <vt:lpstr>Sub. Grupos en Sit de Vulner.</vt:lpstr>
      <vt:lpstr>Sub. Infaest. y Desarr. Mpal.</vt:lpstr>
      <vt:lpstr>Sub Eval y Profes. de Corp</vt:lpstr>
      <vt:lpstr>Sub Prev. de Actos Del.</vt:lpstr>
      <vt:lpstr>Sub. Gasto Admvo Seg. Publica.</vt:lpstr>
      <vt:lpstr>Sub prot a la ciudadania y su e</vt:lpstr>
      <vt:lpstr>Observaciones Taller POA</vt:lpstr>
      <vt:lpstr>'Observaciones Taller POA'!Área_de_impresión</vt:lpstr>
    </vt:vector>
  </TitlesOfParts>
  <Company>Rene Arvizo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Gro</dc:creator>
  <cp:lastModifiedBy>user2</cp:lastModifiedBy>
  <cp:revision/>
  <cp:lastPrinted>2018-10-23T17:54:47Z</cp:lastPrinted>
  <dcterms:created xsi:type="dcterms:W3CDTF">2008-03-12T19:46:45Z</dcterms:created>
  <dcterms:modified xsi:type="dcterms:W3CDTF">2018-10-24T17:01:02Z</dcterms:modified>
</cp:coreProperties>
</file>