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15" yWindow="-90" windowWidth="12915" windowHeight="7935" tabRatio="833" firstSheet="4" activeTab="8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 Y ESF-14" sheetId="7" r:id="rId9"/>
    <sheet name="Hoja3" sheetId="10" r:id="rId10"/>
  </sheets>
  <calcPr calcId="145621"/>
</workbook>
</file>

<file path=xl/calcChain.xml><?xml version="1.0" encoding="utf-8"?>
<calcChain xmlns="http://schemas.openxmlformats.org/spreadsheetml/2006/main">
  <c r="H18" i="3" l="1"/>
  <c r="J24" i="3"/>
  <c r="F24" i="3"/>
  <c r="F17" i="6" l="1"/>
  <c r="F16" i="6"/>
  <c r="F15" i="6"/>
  <c r="F14" i="6"/>
  <c r="F13" i="6"/>
  <c r="H36" i="5"/>
  <c r="G13" i="3"/>
  <c r="F36" i="1"/>
  <c r="F38" i="5" l="1"/>
  <c r="G29" i="2"/>
  <c r="H29" i="2"/>
  <c r="I29" i="2"/>
  <c r="J29" i="2"/>
  <c r="F29" i="2"/>
  <c r="F24" i="2"/>
  <c r="F32" i="2" s="1"/>
  <c r="F31" i="1"/>
  <c r="I32" i="2" l="1"/>
  <c r="F18" i="6"/>
  <c r="H38" i="5"/>
  <c r="J24" i="2"/>
  <c r="J32" i="2" s="1"/>
  <c r="G24" i="2"/>
  <c r="G32" i="2" s="1"/>
  <c r="H24" i="2"/>
  <c r="H32" i="2" s="1"/>
  <c r="I24" i="2"/>
  <c r="F32" i="7" l="1"/>
  <c r="F18" i="5"/>
  <c r="F40" i="5" s="1"/>
  <c r="F19" i="3"/>
  <c r="F12" i="1"/>
  <c r="F38" i="1" s="1"/>
  <c r="J19" i="3" l="1"/>
  <c r="F27" i="7"/>
  <c r="G18" i="6"/>
  <c r="H19" i="3"/>
  <c r="H24" i="3" s="1"/>
  <c r="H18" i="6"/>
  <c r="I18" i="6"/>
  <c r="G38" i="5"/>
  <c r="H18" i="5"/>
  <c r="H40" i="5" s="1"/>
  <c r="G18" i="5"/>
  <c r="I19" i="3"/>
  <c r="I24" i="3" s="1"/>
  <c r="G19" i="3"/>
  <c r="G24" i="3" l="1"/>
  <c r="G40" i="5"/>
  <c r="J18" i="6"/>
</calcChain>
</file>

<file path=xl/sharedStrings.xml><?xml version="1.0" encoding="utf-8"?>
<sst xmlns="http://schemas.openxmlformats.org/spreadsheetml/2006/main" count="307" uniqueCount="161">
  <si>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</si>
  <si>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</si>
  <si>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</si>
  <si>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</si>
  <si>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</si>
  <si>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</si>
  <si>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</si>
  <si>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RECURSOS PROPIOS</t>
  </si>
  <si>
    <t>FONDO DE FORTALECIMIENTO</t>
  </si>
  <si>
    <t>FONDO DE INFRAESTRUCTURA</t>
  </si>
  <si>
    <t>CORTO PLAZO</t>
  </si>
  <si>
    <t>A LA VISTA</t>
  </si>
  <si>
    <t>CHEQUES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</si>
  <si>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</si>
  <si>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</si>
  <si>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</si>
  <si>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</si>
  <si>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</si>
  <si>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SUBSIDIO AL EMPLEO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</si>
  <si>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</si>
  <si>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</si>
  <si>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</si>
  <si>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</si>
  <si>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</si>
  <si>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</si>
  <si>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</si>
  <si>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</si>
  <si>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</si>
  <si>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</si>
  <si>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</si>
  <si>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</si>
  <si>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</si>
  <si>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</si>
  <si>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</si>
  <si>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</si>
  <si>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</si>
  <si>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EDIFICIOS NO RESIDENCIALES</t>
  </si>
  <si>
    <t>MUEBLES DE OFICINA Y ESTANTERÍA</t>
  </si>
  <si>
    <t>EQUIPO DE CÓMPUTO Y TECNOLOGÍAS DE LA INFORMACIÓN</t>
  </si>
  <si>
    <t>OTROS MOBILIARIOS Y EQUIPOS DE ADMINISTRACIÓN</t>
  </si>
  <si>
    <t>AUTOMÓVILES Y CAMIONES</t>
  </si>
  <si>
    <t>EQUIPO DE COMUNICACIÓN Y TELECOMUNICACIÓN</t>
  </si>
  <si>
    <t>HERRAMIENTAS Y MÁQUINAS-HERRAMIENTA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</si>
  <si>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</si>
  <si>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</si>
  <si>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</si>
  <si>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</si>
  <si>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PROVEDORES POR PAGAR A CORTO PLAZO</t>
  </si>
  <si>
    <t>OTRAS CUENTAS POR PAGAR A CORTO PLAZO</t>
  </si>
  <si>
    <t>Descripción</t>
  </si>
  <si>
    <t>Nota ESF-04 Activo - Inventarios</t>
  </si>
  <si>
    <t>ELABORACIÓN  DE BIENES.</t>
  </si>
  <si>
    <t>Nota ESF-07 Activo - Inversiones Financieras</t>
  </si>
  <si>
    <t>Nota ESF-06 Activo - Fideicomisos</t>
  </si>
  <si>
    <t>Nota ESF-09 Activo - Bienes Intangibles y Diferidos</t>
  </si>
  <si>
    <t>Nota ESF-11 Activo - Otros Activos</t>
  </si>
  <si>
    <t>CB0058</t>
  </si>
  <si>
    <t>CB0059</t>
  </si>
  <si>
    <t>BANCOS MONEDA NACIONAL - CUENTAS BANCARIAS</t>
  </si>
  <si>
    <t xml:space="preserve">Nota ESF-13 Pasivo - Fondos de Bienes de Terceros y/o  </t>
  </si>
  <si>
    <t>en Garantía a Corto Plazo y Largo Plazo</t>
  </si>
  <si>
    <t>Pasivos Circulantes</t>
  </si>
  <si>
    <t xml:space="preserve">Nota ESF-14 Pasivo - Pasivos Diferidos y Otros </t>
  </si>
  <si>
    <t>EQUIPOS Y APARATOS AUDIOVISUALES</t>
  </si>
  <si>
    <t>RETENCIONES Y CONTRIBUCIONES POR PAGAR A CORTO PLAZO</t>
  </si>
  <si>
    <t>PASIVOS DIFERIDOS A CORTO PLAZO</t>
  </si>
  <si>
    <t>Nota ESF-10 Activo - Estimaciones y Deterioros</t>
  </si>
  <si>
    <t>FONDOS FIJOS DE CAJA- EMPLEADOS</t>
  </si>
  <si>
    <t>PORCION A CORTO PLAZO DE LA DEUDA PUBLICA INTERNA</t>
  </si>
  <si>
    <t>CB0061</t>
  </si>
  <si>
    <t>DERECHOS A RECIBIR BIENES Y SERVICIOS</t>
  </si>
  <si>
    <t>OTROS EQUIPOS</t>
  </si>
  <si>
    <t>INGRESOS POR CLASIFICAR</t>
  </si>
  <si>
    <t>TRANSFERENCIAS OTORGADAS POR PAGAR A CORTO PLAZO</t>
  </si>
  <si>
    <t>OTROS PASIVOS A CORTO PLAZO</t>
  </si>
  <si>
    <t>Presidencia Municipal de San Juan de Sabinas</t>
  </si>
  <si>
    <t>CB0043</t>
  </si>
  <si>
    <t>MUNICIPIO DE SAN JUAN DE SABINAS</t>
  </si>
  <si>
    <t>7452155 SEGUROS DE SEGURIDAD PUBLICA</t>
  </si>
  <si>
    <t>INFRAESTRUCTURA 2011 (BAJA)</t>
  </si>
  <si>
    <t>007452163 PROYECTO DE ESPACION PUBLICOS (BAJA)</t>
  </si>
  <si>
    <t>CB0104</t>
  </si>
  <si>
    <t>CB0113</t>
  </si>
  <si>
    <t>0107094981 PROGRAMA DE FORT. FINANCIERO 2016</t>
  </si>
  <si>
    <t>CB0114</t>
  </si>
  <si>
    <t>0110147192 FAISM 2017</t>
  </si>
  <si>
    <t>CB0116</t>
  </si>
  <si>
    <t>0110147575 FORTAMUN 2017</t>
  </si>
  <si>
    <t>CB0117</t>
  </si>
  <si>
    <t>00110330752 REC. PROPIOS</t>
  </si>
  <si>
    <t>CB0118</t>
  </si>
  <si>
    <t>0110219634 FORTALECE ESTATAL 2017</t>
  </si>
  <si>
    <t>CB0119</t>
  </si>
  <si>
    <t>RECURSOS PROPIOS 65506540108 SANTANDER</t>
  </si>
  <si>
    <t>CB0120</t>
  </si>
  <si>
    <t>PARTICIPACIONES 65506540233</t>
  </si>
  <si>
    <t>CB0121</t>
  </si>
  <si>
    <t>INFRAESTRUCTURA 2018 65506556078 SANTANDER</t>
  </si>
  <si>
    <t>CB0122</t>
  </si>
  <si>
    <t>FORTAMUN 2018 65506555851 SANTANDER</t>
  </si>
  <si>
    <t>CB0123</t>
  </si>
  <si>
    <t>ISR PARTICIPABLE 2018 65506562328 SANTANDER</t>
  </si>
  <si>
    <t>GASTOS A COMPROBAR - PRESTADORES DE SERVICIO</t>
  </si>
  <si>
    <t>REGISTRO DE FALTANTES DE CENTROS DE COBRO - CUENTAS BANCARIAS</t>
  </si>
  <si>
    <t>PRESTAMOS OTORGADOS A CP AL SECTOR PRIVADO - EMPLEADOS</t>
  </si>
  <si>
    <t>CONSTRUCCION DE VIAS DE COMUNICACIÓN EN PROCESO</t>
  </si>
  <si>
    <t>APARATOS DEPORTIVOS</t>
  </si>
  <si>
    <t xml:space="preserve">CARROCERIAS Y REMOLQUES </t>
  </si>
  <si>
    <t>OTROS EQUIPOS DE TRANSPORTE</t>
  </si>
  <si>
    <t>OTROS PASIVOS CIRCULARES</t>
  </si>
  <si>
    <t>CARGOS MAYORES REGISTRADOS POR BANCOS-CUENTAS BANCARIAS</t>
  </si>
  <si>
    <t>CREDITO AL SALARIO</t>
  </si>
  <si>
    <t>OTROS DEUDORES-OTROS</t>
  </si>
  <si>
    <t>CUENTAS POR COBRAR POR DESCUENTOS NO AUTORIZADOS EN PREDIAL 2007</t>
  </si>
  <si>
    <t>CUENTAS POR COBRAR POR DESCUENTOS NO AUTORIZADOS POR LA EXPEDICION DE LICENCIAS</t>
  </si>
  <si>
    <t>CONVENIOS DE INGRESOS - CONTRIBUYENTES</t>
  </si>
  <si>
    <t>ESTA NOTA NO LE APLICA A LA PRESIDENCIA MUNICIPAL DE SAN JUAN DE SABINAS, YA QUE NO TIENE FIDEICOMISOS.</t>
  </si>
  <si>
    <t>LINEA RECTA</t>
  </si>
  <si>
    <t>CB0125</t>
  </si>
  <si>
    <t>FONDO MINERO 2018</t>
  </si>
  <si>
    <t>GASTOS A COMPROBAR - DEPARTAMENTOS</t>
  </si>
  <si>
    <t>CONSTRUCCION DE OBRAS PARA EL ABASTECIMIENTO DE AGUA. PETROLEO, GAS, ELECRICIDAD Y TELECOMUNICACIONES EN PROCESO</t>
  </si>
  <si>
    <t>EQUIPO DE DEFENSA Y SEGURIDAD</t>
  </si>
  <si>
    <t>BIENES ARTISTICOS, CULTURALES Y CIENTIFICOS</t>
  </si>
  <si>
    <t>al 30 de Septiembre de 2018</t>
  </si>
  <si>
    <t>TOTAL AL 30 DE SEPTIEMBRE DE 2018</t>
  </si>
  <si>
    <t>TOTAL BANCOS MONEDA NACIONAL AL 30 DE SEPTIEMBRE DE 2018</t>
  </si>
  <si>
    <t>ESTA NOTA NO LE APLICA A LA PRESIDENCIA MUNICIPAL DE SAN JUAN DE SABINAS, YA QUE NO TIENE INVERSIONES FINANCIERAS,</t>
  </si>
  <si>
    <t>SOLO SE MANEJAN CUENTAS DE CHEQUES A LA VISTA.</t>
  </si>
  <si>
    <r>
      <t>NOTA:</t>
    </r>
    <r>
      <rPr>
        <sz val="11"/>
        <color theme="1"/>
        <rFont val="Calibri"/>
        <family val="2"/>
        <scheme val="minor"/>
      </rPr>
      <t xml:space="preserve"> CONFORME AL ACUERDO APROBADO POR EL CONSEJO DE ARMONIZACIÓN CONTABLE Y PUBLICADO EN EL DIARIO OFICIAL DE LA FEDERACION EL DIA </t>
    </r>
  </si>
  <si>
    <t xml:space="preserve">              JUEVES 16 DE MAYO DE 2013, SE DETERMINÓ QUE ES A MAS TARDAR EL 31 DE DICIEMBRE DE 2015 EL PLAZO ESTABLECIDO PARA REALIZAR LOS REGISTROS </t>
  </si>
  <si>
    <t xml:space="preserve">              CONTABLES CON BASE EN LAS REGLAS DE REGISTRO Y  VALORACIÓN DEL PATRIMONIO PARA LOS MUNICIPIOS Y SUS ENTES PÚBLICOS, MOTIVO POR EL </t>
  </si>
  <si>
    <t xml:space="preserve">              CUAL SE ESTÁ TRABAJANDO PARA CUMPLIR EN TIEMPO Y FORMA CON LO ESTABLECIDO EN DICHO ACUERDO, SE ENCUENTRA EN DETERMINADOS EN LAS </t>
  </si>
  <si>
    <t xml:space="preserve">              NOTAS DE GESTION ADMINISTRATIVAS EL MÉTODO DE DEPRECIACIÓN, TASAS APLICABLES, INTEGRACIÓN DE LISTADO DE BIENES MUEBLES E INMUEBLES </t>
  </si>
  <si>
    <t xml:space="preserve">              Y LOS CRITERIOS DE APLICACIÓN DE LOS MISMOS.</t>
  </si>
  <si>
    <t xml:space="preserve">ESTA NOTA NO LE APLICA A LA PRESIDENCIA MUNICIPAL DE SAN JUAN DE SABINAS, YA QUE NO CUENTA CON REGISTROS EN LAS </t>
  </si>
  <si>
    <t>CUENTAS APLICABLES.</t>
  </si>
  <si>
    <t>00102006626</t>
  </si>
  <si>
    <t>INVERSIONES EN MONEDA NACIONAL CP - 05-CB-CUENTAS BANCARIAS</t>
  </si>
  <si>
    <t>TOTAL DERECHOS A RECIBIR EFECTIVO Y EQUIVALENTES Y BIENES O SERVICIOS A RECIBIR AL 30 DE SEPTIEMBRE DE 2018</t>
  </si>
  <si>
    <t>EDIFICACION NO HABITACIONAL EN PROCESO</t>
  </si>
  <si>
    <t>EQUIPOS DE GENERACIÓN ELÉCTRICA, APARATOS Y ACCESORIOS ELÉCTRICOS</t>
  </si>
  <si>
    <t>SISTEMA DE AIRE ACONDICIONADO, CALEFACCION Y REFRIGERACION INDUSTRIAL Y COMERCIAL</t>
  </si>
  <si>
    <t>MUEBLES, EXCEPTO DE OFICINA Y ESTANTERIA</t>
  </si>
  <si>
    <t>TOTAL BIENES MUEBLES E INMUEBLES AL 30 DE SEPTIEMBRE DE 2018</t>
  </si>
  <si>
    <t xml:space="preserve">ESTA NOTA NO LE APLICA A LA PRESIDENCIA MUNICIPAL DE SAN JUAN DE SABINAS, YA QUE NO REALIZA NINGÚN PROCESO DE TRANSFORMACIÓN Y/O </t>
  </si>
  <si>
    <t>“Bajo protesta de decir verdad declaramos que los Estados Financieros y sus notas, son razonablemente correctos y son responsabilidad del emisor”</t>
  </si>
  <si>
    <t>LIC. JULIO IVAN LONG HERNANDEZ</t>
  </si>
  <si>
    <t>C.P. JESUS MANUEL GONZALEZ COLLAZO</t>
  </si>
  <si>
    <t>PRESIDENTE MUNICIPAL</t>
  </si>
  <si>
    <t>TESORERO MUNICIPAL</t>
  </si>
  <si>
    <t>LIC. JESUS MARCELINO BUENDIA ROSAS</t>
  </si>
  <si>
    <t>C.P. MAGDALENA ZAMBRANO DANIEL</t>
  </si>
  <si>
    <t>COMISIONADO DE HACIENDA</t>
  </si>
  <si>
    <t>CONTRALOR MUNICIPAL</t>
  </si>
  <si>
    <t>C. ESPERANZA CARABAZA RUIZ</t>
  </si>
  <si>
    <t>SINDICO DE MAYORIA</t>
  </si>
  <si>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LA PRESIDENCIA MUNICIPAL DE SAN JUAN DE SABINAS NO CUENTA CON INVERSIONES A LARGO PLAZO, LOS RECURSOS SE ENCUENTRAN EN CUENTAS DE CHEQUES </t>
    </r>
  </si>
  <si>
    <t>DISPONIBLES A LA VISTA, TAL Y COMO ARRIBA SE INTEGRA.</t>
  </si>
  <si>
    <t>ESTA NOTA NO LE APLICA A LA PRESIDENCIA MUNICIPAL DE SAN JUAN DE SABINAS, YA QUE NO CUENTA CON REGISTROS</t>
  </si>
  <si>
    <t xml:space="preserve"> EN LAS  CUENTAS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</si>
</sst>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.5"/>
      <color indexed="8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double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double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99">
    <xf numFmtId="0" fontId="0" fillId="0" borderId="0" xfId="0"/>
    <xf numFmtId="4" fontId="0" fillId="0" borderId="0" xfId="0" applyNumberFormat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4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0" xfId="0" applyNumberFormat="1" applyFont="1" applyFill="1" applyBorder="1"/>
    <xf numFmtId="0" fontId="6" fillId="0" borderId="0" xfId="0" applyFont="1"/>
    <xf numFmtId="0" fontId="6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/>
    <xf numFmtId="2" fontId="0" fillId="0" borderId="0" xfId="0" applyNumberFormat="1"/>
    <xf numFmtId="4" fontId="2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right"/>
    </xf>
    <xf numFmtId="43" fontId="0" fillId="0" borderId="0" xfId="1" applyFont="1"/>
    <xf numFmtId="43" fontId="6" fillId="0" borderId="0" xfId="1" applyFont="1"/>
    <xf numFmtId="0" fontId="3" fillId="0" borderId="0" xfId="0" applyFont="1" applyFill="1" applyBorder="1" applyAlignment="1">
      <alignment horizontal="left"/>
    </xf>
    <xf numFmtId="4" fontId="6" fillId="0" borderId="0" xfId="0" applyNumberFormat="1" applyFont="1"/>
    <xf numFmtId="43" fontId="0" fillId="0" borderId="0" xfId="0" applyNumberFormat="1"/>
    <xf numFmtId="4" fontId="2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4" fontId="0" fillId="0" borderId="0" xfId="0" applyNumberFormat="1" applyFill="1"/>
    <xf numFmtId="43" fontId="6" fillId="0" borderId="0" xfId="1" applyFont="1" applyFill="1"/>
    <xf numFmtId="43" fontId="0" fillId="0" borderId="0" xfId="1" applyFont="1" applyFill="1"/>
    <xf numFmtId="43" fontId="0" fillId="0" borderId="0" xfId="0" applyNumberFormat="1" applyFill="1"/>
    <xf numFmtId="0" fontId="6" fillId="0" borderId="0" xfId="0" applyFont="1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Fill="1" applyBorder="1"/>
    <xf numFmtId="0" fontId="2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4" xfId="0" applyFont="1" applyBorder="1"/>
    <xf numFmtId="4" fontId="3" fillId="0" borderId="5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right"/>
    </xf>
    <xf numFmtId="4" fontId="3" fillId="0" borderId="6" xfId="2" applyNumberFormat="1" applyFont="1" applyFill="1" applyBorder="1"/>
    <xf numFmtId="4" fontId="3" fillId="0" borderId="14" xfId="2" applyNumberFormat="1" applyFont="1" applyFill="1" applyBorder="1"/>
    <xf numFmtId="0" fontId="2" fillId="0" borderId="7" xfId="0" applyFont="1" applyFill="1" applyBorder="1"/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1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/>
    </xf>
    <xf numFmtId="4" fontId="6" fillId="0" borderId="13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4" fontId="1" fillId="0" borderId="6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1" xfId="0" quotePrefix="1" applyFont="1" applyBorder="1" applyAlignment="1">
      <alignment horizontal="left" vertical="center"/>
    </xf>
    <xf numFmtId="4" fontId="6" fillId="0" borderId="13" xfId="2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4" fontId="6" fillId="0" borderId="6" xfId="2" applyNumberFormat="1" applyFont="1" applyFill="1" applyBorder="1" applyAlignment="1">
      <alignment vertical="center"/>
    </xf>
    <xf numFmtId="4" fontId="6" fillId="0" borderId="14" xfId="2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Border="1"/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" fontId="3" fillId="0" borderId="14" xfId="0" applyNumberFormat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4" fontId="3" fillId="0" borderId="16" xfId="0" applyNumberFormat="1" applyFont="1" applyFill="1" applyBorder="1" applyAlignment="1">
      <alignment horizontal="right"/>
    </xf>
    <xf numFmtId="4" fontId="3" fillId="0" borderId="16" xfId="2" applyNumberFormat="1" applyFont="1" applyFill="1" applyBorder="1"/>
    <xf numFmtId="4" fontId="2" fillId="0" borderId="6" xfId="0" applyNumberFormat="1" applyFont="1" applyBorder="1" applyAlignment="1">
      <alignment horizontal="right"/>
    </xf>
    <xf numFmtId="43" fontId="2" fillId="0" borderId="6" xfId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6" xfId="0" applyNumberFormat="1" applyFont="1" applyFill="1" applyBorder="1"/>
    <xf numFmtId="4" fontId="2" fillId="0" borderId="6" xfId="2" applyNumberFormat="1" applyFont="1" applyBorder="1"/>
    <xf numFmtId="43" fontId="2" fillId="0" borderId="0" xfId="1" applyFont="1" applyBorder="1"/>
    <xf numFmtId="4" fontId="3" fillId="0" borderId="0" xfId="0" applyNumberFormat="1" applyFont="1" applyBorder="1"/>
    <xf numFmtId="4" fontId="2" fillId="0" borderId="6" xfId="0" applyNumberFormat="1" applyFont="1" applyBorder="1"/>
    <xf numFmtId="43" fontId="2" fillId="0" borderId="6" xfId="1" applyFont="1" applyBorder="1"/>
    <xf numFmtId="4" fontId="3" fillId="0" borderId="6" xfId="0" applyNumberFormat="1" applyFont="1" applyBorder="1"/>
    <xf numFmtId="0" fontId="2" fillId="0" borderId="0" xfId="0" applyFont="1" applyBorder="1" applyAlignment="1"/>
    <xf numFmtId="0" fontId="6" fillId="0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11" xfId="0" applyFont="1" applyBorder="1"/>
    <xf numFmtId="0" fontId="2" fillId="0" borderId="2" xfId="0" applyFont="1" applyBorder="1"/>
    <xf numFmtId="0" fontId="3" fillId="0" borderId="11" xfId="0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" fontId="3" fillId="0" borderId="16" xfId="0" applyNumberFormat="1" applyFont="1" applyFill="1" applyBorder="1"/>
    <xf numFmtId="4" fontId="2" fillId="0" borderId="17" xfId="2" applyNumberFormat="1" applyFont="1" applyFill="1" applyBorder="1"/>
    <xf numFmtId="4" fontId="2" fillId="0" borderId="0" xfId="2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4" fontId="2" fillId="0" borderId="6" xfId="0" applyNumberFormat="1" applyFont="1" applyFill="1" applyBorder="1"/>
    <xf numFmtId="4" fontId="3" fillId="0" borderId="14" xfId="0" applyNumberFormat="1" applyFont="1" applyFill="1" applyBorder="1"/>
    <xf numFmtId="4" fontId="2" fillId="0" borderId="18" xfId="2" applyNumberFormat="1" applyFont="1" applyFill="1" applyBorder="1"/>
    <xf numFmtId="0" fontId="2" fillId="0" borderId="4" xfId="0" applyFont="1" applyFill="1" applyBorder="1"/>
    <xf numFmtId="0" fontId="2" fillId="0" borderId="1" xfId="0" applyFont="1" applyFill="1" applyBorder="1"/>
    <xf numFmtId="0" fontId="3" fillId="0" borderId="19" xfId="0" applyFont="1" applyBorder="1" applyAlignment="1">
      <alignment horizontal="center" vertical="center" wrapText="1"/>
    </xf>
    <xf numFmtId="4" fontId="2" fillId="0" borderId="2" xfId="0" applyNumberFormat="1" applyFont="1" applyBorder="1"/>
    <xf numFmtId="4" fontId="2" fillId="0" borderId="2" xfId="0" applyNumberFormat="1" applyFont="1" applyFill="1" applyBorder="1"/>
    <xf numFmtId="4" fontId="3" fillId="0" borderId="20" xfId="0" applyNumberFormat="1" applyFont="1" applyFill="1" applyBorder="1"/>
    <xf numFmtId="4" fontId="3" fillId="0" borderId="2" xfId="0" applyNumberFormat="1" applyFont="1" applyFill="1" applyBorder="1"/>
    <xf numFmtId="4" fontId="2" fillId="0" borderId="21" xfId="2" applyNumberFormat="1" applyFont="1" applyFill="1" applyBorder="1"/>
    <xf numFmtId="4" fontId="3" fillId="0" borderId="20" xfId="2" applyNumberFormat="1" applyFont="1" applyFill="1" applyBorder="1"/>
    <xf numFmtId="4" fontId="3" fillId="0" borderId="22" xfId="2" applyNumberFormat="1" applyFont="1" applyFill="1" applyBorder="1"/>
    <xf numFmtId="0" fontId="3" fillId="0" borderId="15" xfId="0" applyFont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18" xfId="0" applyNumberFormat="1" applyFont="1" applyFill="1" applyBorder="1"/>
    <xf numFmtId="0" fontId="3" fillId="0" borderId="1" xfId="0" applyFont="1" applyBorder="1" applyAlignment="1">
      <alignment horizontal="center" wrapText="1"/>
    </xf>
    <xf numFmtId="4" fontId="3" fillId="0" borderId="18" xfId="0" applyNumberFormat="1" applyFont="1" applyBorder="1"/>
    <xf numFmtId="4" fontId="3" fillId="0" borderId="14" xfId="0" applyNumberFormat="1" applyFont="1" applyBorder="1"/>
    <xf numFmtId="4" fontId="3" fillId="0" borderId="17" xfId="0" applyNumberFormat="1" applyFont="1" applyBorder="1"/>
    <xf numFmtId="0" fontId="3" fillId="0" borderId="19" xfId="0" applyFont="1" applyBorder="1" applyAlignment="1">
      <alignment horizontal="center" wrapText="1"/>
    </xf>
    <xf numFmtId="9" fontId="2" fillId="0" borderId="2" xfId="3" applyFont="1" applyBorder="1" applyAlignment="1">
      <alignment horizontal="center"/>
    </xf>
    <xf numFmtId="4" fontId="3" fillId="0" borderId="2" xfId="0" applyNumberFormat="1" applyFont="1" applyBorder="1"/>
    <xf numFmtId="4" fontId="2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12" fillId="0" borderId="0" xfId="0" applyFont="1"/>
    <xf numFmtId="4" fontId="12" fillId="0" borderId="0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4" xfId="0" applyBorder="1"/>
    <xf numFmtId="4" fontId="0" fillId="0" borderId="24" xfId="0" applyNumberFormat="1" applyBorder="1" applyAlignment="1">
      <alignment horizontal="right"/>
    </xf>
    <xf numFmtId="0" fontId="12" fillId="0" borderId="24" xfId="0" applyFont="1" applyBorder="1"/>
    <xf numFmtId="0" fontId="12" fillId="0" borderId="24" xfId="0" applyFont="1" applyBorder="1" applyAlignment="1">
      <alignment horizontal="center"/>
    </xf>
    <xf numFmtId="0" fontId="5" fillId="0" borderId="0" xfId="0" applyFont="1" applyFill="1" applyAlignment="1"/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2" fillId="0" borderId="2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33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2</xdr:col>
      <xdr:colOff>419100</xdr:colOff>
      <xdr:row>7</xdr:row>
      <xdr:rowOff>47625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47650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171450</xdr:rowOff>
    </xdr:from>
    <xdr:to>
      <xdr:col>9</xdr:col>
      <xdr:colOff>752475</xdr:colOff>
      <xdr:row>7</xdr:row>
      <xdr:rowOff>47625</xdr:rowOff>
    </xdr:to>
    <xdr:sp macro="" textlink="">
      <xdr:nvSpPr>
        <xdr:cNvPr id="2" name="1 Redondear rectángulo de esquina diagonal"/>
        <xdr:cNvSpPr/>
      </xdr:nvSpPr>
      <xdr:spPr>
        <a:xfrm>
          <a:off x="38100" y="171450"/>
          <a:ext cx="9944100" cy="1409700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7</xdr:col>
      <xdr:colOff>552450</xdr:colOff>
      <xdr:row>1</xdr:row>
      <xdr:rowOff>180975</xdr:rowOff>
    </xdr:from>
    <xdr:to>
      <xdr:col>9</xdr:col>
      <xdr:colOff>298133</xdr:colOff>
      <xdr:row>5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371475"/>
          <a:ext cx="160305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</xdr:row>
      <xdr:rowOff>28575</xdr:rowOff>
    </xdr:from>
    <xdr:to>
      <xdr:col>2</xdr:col>
      <xdr:colOff>228600</xdr:colOff>
      <xdr:row>6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19075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0</xdr:row>
      <xdr:rowOff>114300</xdr:rowOff>
    </xdr:from>
    <xdr:to>
      <xdr:col>9</xdr:col>
      <xdr:colOff>885826</xdr:colOff>
      <xdr:row>7</xdr:row>
      <xdr:rowOff>28575</xdr:rowOff>
    </xdr:to>
    <xdr:sp macro="" textlink="">
      <xdr:nvSpPr>
        <xdr:cNvPr id="3" name="2 Redondear rectángulo de esquina diagonal"/>
        <xdr:cNvSpPr/>
      </xdr:nvSpPr>
      <xdr:spPr>
        <a:xfrm>
          <a:off x="19051" y="114300"/>
          <a:ext cx="9353550" cy="149542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7</xdr:col>
      <xdr:colOff>895350</xdr:colOff>
      <xdr:row>1</xdr:row>
      <xdr:rowOff>95250</xdr:rowOff>
    </xdr:from>
    <xdr:to>
      <xdr:col>9</xdr:col>
      <xdr:colOff>574358</xdr:colOff>
      <xdr:row>5</xdr:row>
      <xdr:rowOff>76200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85750"/>
          <a:ext cx="1603058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47625</xdr:rowOff>
    </xdr:from>
    <xdr:to>
      <xdr:col>2</xdr:col>
      <xdr:colOff>276225</xdr:colOff>
      <xdr:row>6</xdr:row>
      <xdr:rowOff>180975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38125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171450</xdr:rowOff>
    </xdr:from>
    <xdr:to>
      <xdr:col>9</xdr:col>
      <xdr:colOff>933450</xdr:colOff>
      <xdr:row>7</xdr:row>
      <xdr:rowOff>38100</xdr:rowOff>
    </xdr:to>
    <xdr:sp macro="" textlink="">
      <xdr:nvSpPr>
        <xdr:cNvPr id="6" name="5 Redondear rectángulo de esquina diagonal"/>
        <xdr:cNvSpPr/>
      </xdr:nvSpPr>
      <xdr:spPr>
        <a:xfrm>
          <a:off x="19050" y="171450"/>
          <a:ext cx="9220200" cy="149542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7</xdr:col>
      <xdr:colOff>847725</xdr:colOff>
      <xdr:row>2</xdr:row>
      <xdr:rowOff>9525</xdr:rowOff>
    </xdr:from>
    <xdr:to>
      <xdr:col>9</xdr:col>
      <xdr:colOff>526733</xdr:colOff>
      <xdr:row>5</xdr:row>
      <xdr:rowOff>180975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390525"/>
          <a:ext cx="1603058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142875</xdr:colOff>
      <xdr:row>6</xdr:row>
      <xdr:rowOff>180975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0500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22</xdr:row>
      <xdr:rowOff>142875</xdr:rowOff>
    </xdr:from>
    <xdr:to>
      <xdr:col>2</xdr:col>
      <xdr:colOff>257175</xdr:colOff>
      <xdr:row>28</xdr:row>
      <xdr:rowOff>133350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533900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85725</xdr:rowOff>
    </xdr:from>
    <xdr:to>
      <xdr:col>9</xdr:col>
      <xdr:colOff>600075</xdr:colOff>
      <xdr:row>7</xdr:row>
      <xdr:rowOff>47625</xdr:rowOff>
    </xdr:to>
    <xdr:sp macro="" textlink="">
      <xdr:nvSpPr>
        <xdr:cNvPr id="10" name="9 Redondear rectángulo de esquina diagonal"/>
        <xdr:cNvSpPr/>
      </xdr:nvSpPr>
      <xdr:spPr>
        <a:xfrm>
          <a:off x="38100" y="85725"/>
          <a:ext cx="8953500" cy="149542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19050</xdr:colOff>
      <xdr:row>22</xdr:row>
      <xdr:rowOff>38100</xdr:rowOff>
    </xdr:from>
    <xdr:to>
      <xdr:col>9</xdr:col>
      <xdr:colOff>581025</xdr:colOff>
      <xdr:row>29</xdr:row>
      <xdr:rowOff>0</xdr:rowOff>
    </xdr:to>
    <xdr:sp macro="" textlink="">
      <xdr:nvSpPr>
        <xdr:cNvPr id="12" name="11 Redondear rectángulo de esquina diagonal"/>
        <xdr:cNvSpPr/>
      </xdr:nvSpPr>
      <xdr:spPr>
        <a:xfrm>
          <a:off x="19050" y="4429125"/>
          <a:ext cx="8953500" cy="149542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685800</xdr:colOff>
      <xdr:row>1</xdr:row>
      <xdr:rowOff>57150</xdr:rowOff>
    </xdr:from>
    <xdr:to>
      <xdr:col>9</xdr:col>
      <xdr:colOff>279083</xdr:colOff>
      <xdr:row>5</xdr:row>
      <xdr:rowOff>38100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247650"/>
          <a:ext cx="1603058" cy="94297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23</xdr:row>
      <xdr:rowOff>76200</xdr:rowOff>
    </xdr:from>
    <xdr:to>
      <xdr:col>9</xdr:col>
      <xdr:colOff>260033</xdr:colOff>
      <xdr:row>27</xdr:row>
      <xdr:rowOff>57150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4657725"/>
          <a:ext cx="1603058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0</xdr:rowOff>
    </xdr:from>
    <xdr:to>
      <xdr:col>1</xdr:col>
      <xdr:colOff>714375</xdr:colOff>
      <xdr:row>6</xdr:row>
      <xdr:rowOff>180975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90500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23</xdr:row>
      <xdr:rowOff>0</xdr:rowOff>
    </xdr:from>
    <xdr:to>
      <xdr:col>1</xdr:col>
      <xdr:colOff>723900</xdr:colOff>
      <xdr:row>28</xdr:row>
      <xdr:rowOff>180975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581525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123825</xdr:rowOff>
    </xdr:from>
    <xdr:to>
      <xdr:col>7</xdr:col>
      <xdr:colOff>276225</xdr:colOff>
      <xdr:row>7</xdr:row>
      <xdr:rowOff>85725</xdr:rowOff>
    </xdr:to>
    <xdr:sp macro="" textlink="">
      <xdr:nvSpPr>
        <xdr:cNvPr id="10" name="9 Redondear rectángulo de esquina diagonal"/>
        <xdr:cNvSpPr/>
      </xdr:nvSpPr>
      <xdr:spPr>
        <a:xfrm>
          <a:off x="9525" y="123825"/>
          <a:ext cx="7610475" cy="149542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19050</xdr:colOff>
      <xdr:row>22</xdr:row>
      <xdr:rowOff>57150</xdr:rowOff>
    </xdr:from>
    <xdr:to>
      <xdr:col>8</xdr:col>
      <xdr:colOff>0</xdr:colOff>
      <xdr:row>29</xdr:row>
      <xdr:rowOff>19050</xdr:rowOff>
    </xdr:to>
    <xdr:sp macro="" textlink="">
      <xdr:nvSpPr>
        <xdr:cNvPr id="11" name="10 Redondear rectángulo de esquina diagonal"/>
        <xdr:cNvSpPr/>
      </xdr:nvSpPr>
      <xdr:spPr>
        <a:xfrm>
          <a:off x="19050" y="4448175"/>
          <a:ext cx="7610475" cy="1495425"/>
        </a:xfrm>
        <a:prstGeom prst="round2Diag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5</xdr:col>
      <xdr:colOff>1476375</xdr:colOff>
      <xdr:row>2</xdr:row>
      <xdr:rowOff>57150</xdr:rowOff>
    </xdr:from>
    <xdr:to>
      <xdr:col>7</xdr:col>
      <xdr:colOff>231458</xdr:colOff>
      <xdr:row>6</xdr:row>
      <xdr:rowOff>38100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438150"/>
          <a:ext cx="1603058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1514475</xdr:colOff>
      <xdr:row>23</xdr:row>
      <xdr:rowOff>171450</xdr:rowOff>
    </xdr:from>
    <xdr:to>
      <xdr:col>7</xdr:col>
      <xdr:colOff>269558</xdr:colOff>
      <xdr:row>27</xdr:row>
      <xdr:rowOff>152400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4752975"/>
          <a:ext cx="1603058" cy="94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180975</xdr:rowOff>
    </xdr:from>
    <xdr:to>
      <xdr:col>2</xdr:col>
      <xdr:colOff>238125</xdr:colOff>
      <xdr:row>6</xdr:row>
      <xdr:rowOff>171450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80975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1</xdr:row>
      <xdr:rowOff>85725</xdr:rowOff>
    </xdr:from>
    <xdr:to>
      <xdr:col>9</xdr:col>
      <xdr:colOff>564833</xdr:colOff>
      <xdr:row>5</xdr:row>
      <xdr:rowOff>66675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76225"/>
          <a:ext cx="1603058" cy="9429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0</xdr:row>
      <xdr:rowOff>85725</xdr:rowOff>
    </xdr:from>
    <xdr:to>
      <xdr:col>9</xdr:col>
      <xdr:colOff>942975</xdr:colOff>
      <xdr:row>7</xdr:row>
      <xdr:rowOff>66675</xdr:rowOff>
    </xdr:to>
    <xdr:sp macro="" textlink="">
      <xdr:nvSpPr>
        <xdr:cNvPr id="2" name="1 Redondear rectángulo de esquina del mismo lado"/>
        <xdr:cNvSpPr/>
      </xdr:nvSpPr>
      <xdr:spPr>
        <a:xfrm>
          <a:off x="142875" y="85725"/>
          <a:ext cx="9039225" cy="1514475"/>
        </a:xfrm>
        <a:prstGeom prst="round2Same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0</xdr:rowOff>
    </xdr:from>
    <xdr:to>
      <xdr:col>1</xdr:col>
      <xdr:colOff>733425</xdr:colOff>
      <xdr:row>6</xdr:row>
      <xdr:rowOff>180975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90500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15</xdr:row>
      <xdr:rowOff>0</xdr:rowOff>
    </xdr:from>
    <xdr:to>
      <xdr:col>1</xdr:col>
      <xdr:colOff>723900</xdr:colOff>
      <xdr:row>20</xdr:row>
      <xdr:rowOff>180975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057525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29</xdr:row>
      <xdr:rowOff>0</xdr:rowOff>
    </xdr:from>
    <xdr:to>
      <xdr:col>1</xdr:col>
      <xdr:colOff>714375</xdr:colOff>
      <xdr:row>34</xdr:row>
      <xdr:rowOff>180975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924550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1457325</xdr:colOff>
      <xdr:row>2</xdr:row>
      <xdr:rowOff>76200</xdr:rowOff>
    </xdr:from>
    <xdr:to>
      <xdr:col>7</xdr:col>
      <xdr:colOff>212408</xdr:colOff>
      <xdr:row>6</xdr:row>
      <xdr:rowOff>57150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457200"/>
          <a:ext cx="1603058" cy="942975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0</xdr:row>
      <xdr:rowOff>114300</xdr:rowOff>
    </xdr:from>
    <xdr:to>
      <xdr:col>7</xdr:col>
      <xdr:colOff>247651</xdr:colOff>
      <xdr:row>7</xdr:row>
      <xdr:rowOff>76200</xdr:rowOff>
    </xdr:to>
    <xdr:sp macro="" textlink="">
      <xdr:nvSpPr>
        <xdr:cNvPr id="3" name="2 Redondear rectángulo de esquina del mismo lado"/>
        <xdr:cNvSpPr/>
      </xdr:nvSpPr>
      <xdr:spPr>
        <a:xfrm>
          <a:off x="66676" y="114300"/>
          <a:ext cx="7524750" cy="1495425"/>
        </a:xfrm>
        <a:prstGeom prst="round2Same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5</xdr:col>
      <xdr:colOff>1476375</xdr:colOff>
      <xdr:row>16</xdr:row>
      <xdr:rowOff>114300</xdr:rowOff>
    </xdr:from>
    <xdr:to>
      <xdr:col>7</xdr:col>
      <xdr:colOff>231458</xdr:colOff>
      <xdr:row>20</xdr:row>
      <xdr:rowOff>95250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3362325"/>
          <a:ext cx="1603058" cy="94297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14</xdr:row>
      <xdr:rowOff>66675</xdr:rowOff>
    </xdr:from>
    <xdr:to>
      <xdr:col>7</xdr:col>
      <xdr:colOff>247650</xdr:colOff>
      <xdr:row>21</xdr:row>
      <xdr:rowOff>19050</xdr:rowOff>
    </xdr:to>
    <xdr:sp macro="" textlink="">
      <xdr:nvSpPr>
        <xdr:cNvPr id="4" name="3 Redondear rectángulo de esquina del mismo lado"/>
        <xdr:cNvSpPr/>
      </xdr:nvSpPr>
      <xdr:spPr>
        <a:xfrm>
          <a:off x="85725" y="2933700"/>
          <a:ext cx="7505700" cy="1485900"/>
        </a:xfrm>
        <a:prstGeom prst="round2Same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5</xdr:col>
      <xdr:colOff>1457325</xdr:colOff>
      <xdr:row>30</xdr:row>
      <xdr:rowOff>123825</xdr:rowOff>
    </xdr:from>
    <xdr:to>
      <xdr:col>7</xdr:col>
      <xdr:colOff>212408</xdr:colOff>
      <xdr:row>34</xdr:row>
      <xdr:rowOff>104775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6238875"/>
          <a:ext cx="1603058" cy="94297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85725</xdr:rowOff>
    </xdr:from>
    <xdr:to>
      <xdr:col>7</xdr:col>
      <xdr:colOff>247650</xdr:colOff>
      <xdr:row>35</xdr:row>
      <xdr:rowOff>76200</xdr:rowOff>
    </xdr:to>
    <xdr:sp macro="" textlink="">
      <xdr:nvSpPr>
        <xdr:cNvPr id="5" name="4 Redondear rectángulo de esquina del mismo lado"/>
        <xdr:cNvSpPr/>
      </xdr:nvSpPr>
      <xdr:spPr>
        <a:xfrm>
          <a:off x="47625" y="5819775"/>
          <a:ext cx="7543800" cy="1524000"/>
        </a:xfrm>
        <a:prstGeom prst="round2SameRect">
          <a:avLst/>
        </a:prstGeom>
        <a:noFill/>
        <a:ln w="381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</xdr:row>
      <xdr:rowOff>19050</xdr:rowOff>
    </xdr:from>
    <xdr:to>
      <xdr:col>2</xdr:col>
      <xdr:colOff>219075</xdr:colOff>
      <xdr:row>6</xdr:row>
      <xdr:rowOff>152400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09550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933450</xdr:colOff>
      <xdr:row>1</xdr:row>
      <xdr:rowOff>66675</xdr:rowOff>
    </xdr:from>
    <xdr:to>
      <xdr:col>9</xdr:col>
      <xdr:colOff>612458</xdr:colOff>
      <xdr:row>5</xdr:row>
      <xdr:rowOff>47625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257175"/>
          <a:ext cx="1603058" cy="94297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0</xdr:row>
      <xdr:rowOff>76200</xdr:rowOff>
    </xdr:from>
    <xdr:to>
      <xdr:col>9</xdr:col>
      <xdr:colOff>838200</xdr:colOff>
      <xdr:row>7</xdr:row>
      <xdr:rowOff>0</xdr:rowOff>
    </xdr:to>
    <xdr:sp macro="" textlink="">
      <xdr:nvSpPr>
        <xdr:cNvPr id="2" name="1 Redondear rectángulo de esquina del mismo lado"/>
        <xdr:cNvSpPr/>
      </xdr:nvSpPr>
      <xdr:spPr>
        <a:xfrm>
          <a:off x="133350" y="76200"/>
          <a:ext cx="9010650" cy="1552575"/>
        </a:xfrm>
        <a:prstGeom prst="round2Same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28575</xdr:rowOff>
    </xdr:from>
    <xdr:to>
      <xdr:col>1</xdr:col>
      <xdr:colOff>209550</xdr:colOff>
      <xdr:row>6</xdr:row>
      <xdr:rowOff>161925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9075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14</xdr:row>
      <xdr:rowOff>19050</xdr:rowOff>
    </xdr:from>
    <xdr:to>
      <xdr:col>1</xdr:col>
      <xdr:colOff>228600</xdr:colOff>
      <xdr:row>19</xdr:row>
      <xdr:rowOff>152400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86200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4</xdr:col>
      <xdr:colOff>1838325</xdr:colOff>
      <xdr:row>1</xdr:row>
      <xdr:rowOff>171450</xdr:rowOff>
    </xdr:from>
    <xdr:to>
      <xdr:col>5</xdr:col>
      <xdr:colOff>1152525</xdr:colOff>
      <xdr:row>5</xdr:row>
      <xdr:rowOff>152400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61950"/>
          <a:ext cx="1304925" cy="94297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123825</xdr:rowOff>
    </xdr:from>
    <xdr:to>
      <xdr:col>5</xdr:col>
      <xdr:colOff>1200150</xdr:colOff>
      <xdr:row>7</xdr:row>
      <xdr:rowOff>85725</xdr:rowOff>
    </xdr:to>
    <xdr:sp macro="" textlink="">
      <xdr:nvSpPr>
        <xdr:cNvPr id="2" name="1 Redondear rectángulo de esquina del mismo lado"/>
        <xdr:cNvSpPr/>
      </xdr:nvSpPr>
      <xdr:spPr>
        <a:xfrm>
          <a:off x="47625" y="123825"/>
          <a:ext cx="7096125" cy="1543050"/>
        </a:xfrm>
        <a:prstGeom prst="round2Same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4</xdr:col>
      <xdr:colOff>1743075</xdr:colOff>
      <xdr:row>15</xdr:row>
      <xdr:rowOff>123825</xdr:rowOff>
    </xdr:from>
    <xdr:to>
      <xdr:col>5</xdr:col>
      <xdr:colOff>1143000</xdr:colOff>
      <xdr:row>18</xdr:row>
      <xdr:rowOff>170329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4181475"/>
          <a:ext cx="1390650" cy="818029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13</xdr:row>
      <xdr:rowOff>57149</xdr:rowOff>
    </xdr:from>
    <xdr:to>
      <xdr:col>5</xdr:col>
      <xdr:colOff>1209675</xdr:colOff>
      <xdr:row>21</xdr:row>
      <xdr:rowOff>28574</xdr:rowOff>
    </xdr:to>
    <xdr:sp macro="" textlink="">
      <xdr:nvSpPr>
        <xdr:cNvPr id="3" name="2 Redondear rectángulo de esquina del mismo lado"/>
        <xdr:cNvSpPr/>
      </xdr:nvSpPr>
      <xdr:spPr>
        <a:xfrm>
          <a:off x="47624" y="3733799"/>
          <a:ext cx="7105651" cy="1743075"/>
        </a:xfrm>
        <a:prstGeom prst="round2Same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0"/>
  <sheetViews>
    <sheetView topLeftCell="D34" workbookViewId="0">
      <selection activeCell="E48" sqref="E48"/>
    </sheetView>
  </sheetViews>
  <sheetFormatPr baseColWidth="10" defaultRowHeight="15" x14ac:dyDescent="0.25"/>
  <cols>
    <col min="3" max="3" width="15.85546875" customWidth="1"/>
    <col min="4" max="4" width="11.85546875" customWidth="1"/>
    <col min="5" max="5" width="17.28515625" customWidth="1"/>
    <col min="6" max="6" width="14.42578125" style="26" bestFit="1" customWidth="1"/>
    <col min="7" max="7" width="28.28515625" style="26" customWidth="1"/>
    <col min="8" max="8" width="14.5703125" customWidth="1"/>
    <col min="9" max="9" width="13.28515625" customWidth="1"/>
    <col min="10" max="10" width="12.42578125" bestFit="1" customWidth="1"/>
  </cols>
  <sheetData>
    <row r="3" spans="1:12" ht="23.25" x14ac:dyDescent="0.35">
      <c r="A3" s="162" t="s">
        <v>75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2" ht="18.75" x14ac:dyDescent="0.3">
      <c r="A4" s="163" t="s">
        <v>0</v>
      </c>
      <c r="B4" s="163"/>
      <c r="C4" s="163"/>
      <c r="D4" s="163"/>
      <c r="E4" s="163"/>
      <c r="F4" s="163"/>
      <c r="G4" s="163"/>
      <c r="H4" s="163"/>
      <c r="I4" s="163"/>
      <c r="J4" s="163"/>
      <c r="L4" s="14"/>
    </row>
    <row r="5" spans="1:12" ht="18.75" x14ac:dyDescent="0.3">
      <c r="A5" s="163" t="s">
        <v>124</v>
      </c>
      <c r="B5" s="163"/>
      <c r="C5" s="163"/>
      <c r="D5" s="163"/>
      <c r="E5" s="163"/>
      <c r="F5" s="163"/>
      <c r="G5" s="163"/>
      <c r="H5" s="163"/>
      <c r="I5" s="163"/>
      <c r="J5" s="163"/>
      <c r="L5" s="14"/>
    </row>
    <row r="6" spans="1:12" x14ac:dyDescent="0.25">
      <c r="A6" s="7"/>
      <c r="B6" s="7"/>
      <c r="C6" s="7"/>
      <c r="D6" s="7"/>
      <c r="E6" s="7"/>
      <c r="F6" s="7"/>
      <c r="G6" s="7"/>
      <c r="H6" s="7"/>
      <c r="I6" s="7"/>
      <c r="J6" s="7"/>
      <c r="L6" s="14"/>
    </row>
    <row r="7" spans="1:12" x14ac:dyDescent="0.25">
      <c r="A7" s="7"/>
      <c r="B7" s="7"/>
      <c r="C7" s="7"/>
      <c r="D7" s="7"/>
      <c r="E7" s="7"/>
      <c r="F7" s="7"/>
      <c r="G7" s="7"/>
      <c r="H7" s="7"/>
      <c r="I7" s="7"/>
      <c r="J7" s="7"/>
      <c r="L7" s="14"/>
    </row>
    <row r="8" spans="1:12" ht="15.75" thickBot="1" x14ac:dyDescent="0.3">
      <c r="A8" s="3"/>
      <c r="B8" s="4"/>
      <c r="C8" s="3"/>
      <c r="D8" s="3"/>
      <c r="E8" s="3"/>
      <c r="F8" s="25"/>
      <c r="G8" s="25"/>
      <c r="H8" s="3"/>
      <c r="I8" s="3"/>
      <c r="J8" s="3"/>
      <c r="L8" s="14"/>
    </row>
    <row r="9" spans="1:12" ht="15.75" thickBot="1" x14ac:dyDescent="0.3">
      <c r="A9" s="79" t="s">
        <v>1</v>
      </c>
      <c r="B9" s="161" t="s">
        <v>49</v>
      </c>
      <c r="C9" s="161"/>
      <c r="D9" s="161"/>
      <c r="E9" s="161"/>
      <c r="F9" s="80" t="s">
        <v>2</v>
      </c>
      <c r="G9" s="80" t="s">
        <v>3</v>
      </c>
      <c r="H9" s="80" t="s">
        <v>4</v>
      </c>
      <c r="I9" s="80" t="s">
        <v>5</v>
      </c>
      <c r="J9" s="80" t="s">
        <v>6</v>
      </c>
      <c r="K9" s="12"/>
      <c r="L9" s="2"/>
    </row>
    <row r="10" spans="1:12" x14ac:dyDescent="0.25">
      <c r="A10" s="38"/>
      <c r="B10" s="42"/>
      <c r="C10" s="43"/>
      <c r="D10" s="43"/>
      <c r="E10" s="44"/>
      <c r="F10" s="49"/>
      <c r="G10" s="54"/>
      <c r="H10" s="54"/>
      <c r="I10" s="54"/>
      <c r="J10" s="54"/>
    </row>
    <row r="11" spans="1:12" s="62" customFormat="1" ht="24.95" customHeight="1" x14ac:dyDescent="0.25">
      <c r="A11" s="56">
        <v>1111208</v>
      </c>
      <c r="B11" s="57" t="s">
        <v>67</v>
      </c>
      <c r="C11" s="58"/>
      <c r="D11" s="58"/>
      <c r="E11" s="59"/>
      <c r="F11" s="60">
        <v>116000</v>
      </c>
      <c r="G11" s="61"/>
      <c r="H11" s="61"/>
      <c r="I11" s="61"/>
      <c r="J11" s="61"/>
    </row>
    <row r="12" spans="1:12" s="62" customFormat="1" ht="24.95" customHeight="1" thickBot="1" x14ac:dyDescent="0.3">
      <c r="A12" s="63"/>
      <c r="B12" s="158" t="s">
        <v>125</v>
      </c>
      <c r="C12" s="159"/>
      <c r="D12" s="159"/>
      <c r="E12" s="160"/>
      <c r="F12" s="64">
        <f>+F11</f>
        <v>116000</v>
      </c>
      <c r="G12" s="61"/>
      <c r="H12" s="61"/>
      <c r="I12" s="61"/>
      <c r="J12" s="61"/>
    </row>
    <row r="13" spans="1:12" s="62" customFormat="1" ht="24.95" customHeight="1" x14ac:dyDescent="0.25">
      <c r="A13" s="63"/>
      <c r="B13" s="65"/>
      <c r="C13" s="58"/>
      <c r="D13" s="58"/>
      <c r="E13" s="59"/>
      <c r="F13" s="66"/>
      <c r="G13" s="61"/>
      <c r="H13" s="61"/>
      <c r="I13" s="61"/>
      <c r="J13" s="61"/>
    </row>
    <row r="14" spans="1:12" s="62" customFormat="1" ht="24.95" customHeight="1" x14ac:dyDescent="0.25">
      <c r="A14" s="56">
        <v>1112105</v>
      </c>
      <c r="B14" s="57" t="s">
        <v>58</v>
      </c>
      <c r="C14" s="67"/>
      <c r="D14" s="67"/>
      <c r="E14" s="68"/>
      <c r="F14" s="60"/>
      <c r="G14" s="70"/>
      <c r="H14" s="70"/>
      <c r="I14" s="70"/>
      <c r="J14" s="61"/>
    </row>
    <row r="15" spans="1:12" s="62" customFormat="1" ht="24.95" customHeight="1" x14ac:dyDescent="0.25">
      <c r="A15" s="71" t="s">
        <v>76</v>
      </c>
      <c r="B15" s="72" t="s">
        <v>77</v>
      </c>
      <c r="C15" s="67"/>
      <c r="D15" s="67"/>
      <c r="E15" s="68"/>
      <c r="F15" s="60">
        <v>29357.3</v>
      </c>
      <c r="G15" s="70" t="s">
        <v>7</v>
      </c>
      <c r="H15" s="70" t="s">
        <v>12</v>
      </c>
      <c r="I15" s="70" t="s">
        <v>10</v>
      </c>
      <c r="J15" s="70" t="s">
        <v>11</v>
      </c>
      <c r="L15" s="73"/>
    </row>
    <row r="16" spans="1:12" s="62" customFormat="1" ht="24.95" customHeight="1" x14ac:dyDescent="0.25">
      <c r="A16" s="71" t="s">
        <v>56</v>
      </c>
      <c r="B16" s="72" t="s">
        <v>80</v>
      </c>
      <c r="C16" s="67"/>
      <c r="D16" s="67"/>
      <c r="E16" s="68"/>
      <c r="F16" s="60">
        <v>22266.74</v>
      </c>
      <c r="G16" s="70" t="s">
        <v>7</v>
      </c>
      <c r="H16" s="70" t="s">
        <v>12</v>
      </c>
      <c r="I16" s="70" t="s">
        <v>10</v>
      </c>
      <c r="J16" s="70" t="s">
        <v>11</v>
      </c>
      <c r="L16" s="73"/>
    </row>
    <row r="17" spans="1:12" s="62" customFormat="1" ht="24.95" customHeight="1" x14ac:dyDescent="0.25">
      <c r="A17" s="71" t="s">
        <v>57</v>
      </c>
      <c r="B17" s="72" t="s">
        <v>78</v>
      </c>
      <c r="C17" s="67"/>
      <c r="D17" s="67"/>
      <c r="E17" s="68"/>
      <c r="F17" s="60">
        <v>2808.4</v>
      </c>
      <c r="G17" s="70" t="s">
        <v>7</v>
      </c>
      <c r="H17" s="70" t="s">
        <v>12</v>
      </c>
      <c r="I17" s="70" t="s">
        <v>10</v>
      </c>
      <c r="J17" s="70" t="s">
        <v>11</v>
      </c>
      <c r="L17" s="73"/>
    </row>
    <row r="18" spans="1:12" s="62" customFormat="1" ht="24.95" customHeight="1" x14ac:dyDescent="0.25">
      <c r="A18" s="71" t="s">
        <v>69</v>
      </c>
      <c r="B18" s="72" t="s">
        <v>79</v>
      </c>
      <c r="C18" s="67"/>
      <c r="D18" s="67"/>
      <c r="E18" s="68"/>
      <c r="F18" s="60">
        <v>217.48</v>
      </c>
      <c r="G18" s="70" t="s">
        <v>7</v>
      </c>
      <c r="H18" s="70" t="s">
        <v>12</v>
      </c>
      <c r="I18" s="70" t="s">
        <v>10</v>
      </c>
      <c r="J18" s="70" t="s">
        <v>11</v>
      </c>
      <c r="L18" s="73"/>
    </row>
    <row r="19" spans="1:12" s="62" customFormat="1" ht="24.95" customHeight="1" x14ac:dyDescent="0.25">
      <c r="A19" s="71" t="s">
        <v>81</v>
      </c>
      <c r="B19" s="74" t="s">
        <v>137</v>
      </c>
      <c r="C19" s="67"/>
      <c r="D19" s="67"/>
      <c r="E19" s="68"/>
      <c r="F19" s="60">
        <v>-134857.15</v>
      </c>
      <c r="G19" s="70" t="s">
        <v>7</v>
      </c>
      <c r="H19" s="70" t="s">
        <v>12</v>
      </c>
      <c r="I19" s="70" t="s">
        <v>10</v>
      </c>
      <c r="J19" s="70" t="s">
        <v>11</v>
      </c>
      <c r="L19" s="73"/>
    </row>
    <row r="20" spans="1:12" s="62" customFormat="1" ht="24.95" customHeight="1" x14ac:dyDescent="0.25">
      <c r="A20" s="71" t="s">
        <v>82</v>
      </c>
      <c r="B20" s="72" t="s">
        <v>83</v>
      </c>
      <c r="C20" s="67"/>
      <c r="D20" s="67"/>
      <c r="E20" s="68"/>
      <c r="F20" s="60">
        <v>3311</v>
      </c>
      <c r="G20" s="70" t="s">
        <v>8</v>
      </c>
      <c r="H20" s="70" t="s">
        <v>12</v>
      </c>
      <c r="I20" s="70" t="s">
        <v>10</v>
      </c>
      <c r="J20" s="70" t="s">
        <v>11</v>
      </c>
      <c r="L20" s="73"/>
    </row>
    <row r="21" spans="1:12" s="62" customFormat="1" ht="24.95" customHeight="1" x14ac:dyDescent="0.25">
      <c r="A21" s="71" t="s">
        <v>84</v>
      </c>
      <c r="B21" s="72" t="s">
        <v>85</v>
      </c>
      <c r="C21" s="67"/>
      <c r="D21" s="67"/>
      <c r="E21" s="68"/>
      <c r="F21" s="60">
        <v>22185</v>
      </c>
      <c r="G21" s="70" t="s">
        <v>7</v>
      </c>
      <c r="H21" s="70" t="s">
        <v>12</v>
      </c>
      <c r="I21" s="70" t="s">
        <v>10</v>
      </c>
      <c r="J21" s="70" t="s">
        <v>11</v>
      </c>
      <c r="L21" s="73"/>
    </row>
    <row r="22" spans="1:12" s="62" customFormat="1" ht="24.95" customHeight="1" x14ac:dyDescent="0.25">
      <c r="A22" s="71" t="s">
        <v>86</v>
      </c>
      <c r="B22" s="72" t="s">
        <v>87</v>
      </c>
      <c r="C22" s="67"/>
      <c r="D22" s="67"/>
      <c r="E22" s="68"/>
      <c r="F22" s="60">
        <v>26.99</v>
      </c>
      <c r="G22" s="70" t="s">
        <v>8</v>
      </c>
      <c r="H22" s="70" t="s">
        <v>12</v>
      </c>
      <c r="I22" s="70" t="s">
        <v>10</v>
      </c>
      <c r="J22" s="70" t="s">
        <v>11</v>
      </c>
      <c r="L22" s="73"/>
    </row>
    <row r="23" spans="1:12" s="62" customFormat="1" ht="24.95" customHeight="1" x14ac:dyDescent="0.25">
      <c r="A23" s="71" t="s">
        <v>88</v>
      </c>
      <c r="B23" s="72" t="s">
        <v>89</v>
      </c>
      <c r="C23" s="67"/>
      <c r="D23" s="67"/>
      <c r="E23" s="68"/>
      <c r="F23" s="60">
        <v>-2315.73</v>
      </c>
      <c r="G23" s="70" t="s">
        <v>7</v>
      </c>
      <c r="H23" s="70" t="s">
        <v>12</v>
      </c>
      <c r="I23" s="70" t="s">
        <v>10</v>
      </c>
      <c r="J23" s="70" t="s">
        <v>11</v>
      </c>
      <c r="L23" s="73"/>
    </row>
    <row r="24" spans="1:12" s="62" customFormat="1" ht="24.95" customHeight="1" x14ac:dyDescent="0.25">
      <c r="A24" s="71" t="s">
        <v>90</v>
      </c>
      <c r="B24" s="72" t="s">
        <v>91</v>
      </c>
      <c r="C24" s="67"/>
      <c r="D24" s="67"/>
      <c r="E24" s="68"/>
      <c r="F24" s="60">
        <v>34631</v>
      </c>
      <c r="G24" s="70" t="s">
        <v>8</v>
      </c>
      <c r="H24" s="70" t="s">
        <v>12</v>
      </c>
      <c r="I24" s="70" t="s">
        <v>10</v>
      </c>
      <c r="J24" s="70" t="s">
        <v>11</v>
      </c>
      <c r="L24" s="73"/>
    </row>
    <row r="25" spans="1:12" s="62" customFormat="1" ht="24.95" customHeight="1" x14ac:dyDescent="0.25">
      <c r="A25" s="71" t="s">
        <v>92</v>
      </c>
      <c r="B25" s="72" t="s">
        <v>93</v>
      </c>
      <c r="C25" s="67"/>
      <c r="D25" s="67"/>
      <c r="E25" s="68"/>
      <c r="F25" s="60">
        <v>-116166.15</v>
      </c>
      <c r="G25" s="70" t="s">
        <v>7</v>
      </c>
      <c r="H25" s="70" t="s">
        <v>12</v>
      </c>
      <c r="I25" s="70" t="s">
        <v>10</v>
      </c>
      <c r="J25" s="70" t="s">
        <v>11</v>
      </c>
      <c r="L25" s="73"/>
    </row>
    <row r="26" spans="1:12" s="62" customFormat="1" ht="24.95" customHeight="1" x14ac:dyDescent="0.25">
      <c r="A26" s="71" t="s">
        <v>94</v>
      </c>
      <c r="B26" s="72" t="s">
        <v>95</v>
      </c>
      <c r="C26" s="67"/>
      <c r="D26" s="67"/>
      <c r="E26" s="68"/>
      <c r="F26" s="60">
        <v>-99024.77</v>
      </c>
      <c r="G26" s="70" t="s">
        <v>7</v>
      </c>
      <c r="H26" s="70" t="s">
        <v>12</v>
      </c>
      <c r="I26" s="70" t="s">
        <v>10</v>
      </c>
      <c r="J26" s="70" t="s">
        <v>11</v>
      </c>
      <c r="L26" s="73"/>
    </row>
    <row r="27" spans="1:12" s="62" customFormat="1" ht="24.95" customHeight="1" x14ac:dyDescent="0.25">
      <c r="A27" s="71" t="s">
        <v>96</v>
      </c>
      <c r="B27" s="72" t="s">
        <v>97</v>
      </c>
      <c r="C27" s="67"/>
      <c r="D27" s="67"/>
      <c r="E27" s="68"/>
      <c r="F27" s="60">
        <v>938512.81</v>
      </c>
      <c r="G27" s="70" t="s">
        <v>9</v>
      </c>
      <c r="H27" s="70" t="s">
        <v>12</v>
      </c>
      <c r="I27" s="70" t="s">
        <v>10</v>
      </c>
      <c r="J27" s="70" t="s">
        <v>11</v>
      </c>
      <c r="L27" s="73"/>
    </row>
    <row r="28" spans="1:12" s="62" customFormat="1" ht="24.95" customHeight="1" x14ac:dyDescent="0.25">
      <c r="A28" s="71" t="s">
        <v>98</v>
      </c>
      <c r="B28" s="72" t="s">
        <v>99</v>
      </c>
      <c r="C28" s="67"/>
      <c r="D28" s="67"/>
      <c r="E28" s="68"/>
      <c r="F28" s="60">
        <v>93273.17</v>
      </c>
      <c r="G28" s="70" t="s">
        <v>8</v>
      </c>
      <c r="H28" s="70" t="s">
        <v>12</v>
      </c>
      <c r="I28" s="70" t="s">
        <v>10</v>
      </c>
      <c r="J28" s="70" t="s">
        <v>11</v>
      </c>
      <c r="L28" s="73"/>
    </row>
    <row r="29" spans="1:12" s="62" customFormat="1" ht="24.95" customHeight="1" x14ac:dyDescent="0.25">
      <c r="A29" s="71" t="s">
        <v>100</v>
      </c>
      <c r="B29" s="72" t="s">
        <v>101</v>
      </c>
      <c r="C29" s="67"/>
      <c r="D29" s="67"/>
      <c r="E29" s="68"/>
      <c r="F29" s="60">
        <v>-21623.599999999999</v>
      </c>
      <c r="G29" s="70" t="s">
        <v>7</v>
      </c>
      <c r="H29" s="70" t="s">
        <v>12</v>
      </c>
      <c r="I29" s="70" t="s">
        <v>10</v>
      </c>
      <c r="J29" s="70" t="s">
        <v>11</v>
      </c>
      <c r="L29" s="73"/>
    </row>
    <row r="30" spans="1:12" s="62" customFormat="1" ht="24.95" customHeight="1" x14ac:dyDescent="0.25">
      <c r="A30" s="71" t="s">
        <v>118</v>
      </c>
      <c r="B30" s="72" t="s">
        <v>119</v>
      </c>
      <c r="C30" s="67"/>
      <c r="D30" s="67"/>
      <c r="E30" s="68"/>
      <c r="F30" s="60">
        <v>4545.22</v>
      </c>
      <c r="G30" s="70"/>
      <c r="H30" s="70"/>
      <c r="I30" s="70"/>
      <c r="J30" s="70"/>
      <c r="L30" s="73"/>
    </row>
    <row r="31" spans="1:12" s="62" customFormat="1" ht="24.95" customHeight="1" thickBot="1" x14ac:dyDescent="0.3">
      <c r="A31" s="71"/>
      <c r="B31" s="158" t="s">
        <v>125</v>
      </c>
      <c r="C31" s="159"/>
      <c r="D31" s="159"/>
      <c r="E31" s="160"/>
      <c r="F31" s="75">
        <f>SUM(F15:F30)</f>
        <v>777147.71000000008</v>
      </c>
      <c r="G31" s="70"/>
      <c r="H31" s="69"/>
      <c r="I31" s="69"/>
      <c r="J31" s="69"/>
    </row>
    <row r="32" spans="1:12" s="62" customFormat="1" ht="24.95" customHeight="1" x14ac:dyDescent="0.25">
      <c r="A32" s="71"/>
      <c r="B32" s="76"/>
      <c r="C32" s="58"/>
      <c r="D32" s="58"/>
      <c r="E32" s="59"/>
      <c r="F32" s="77"/>
      <c r="G32" s="69"/>
      <c r="H32" s="69"/>
      <c r="I32" s="69"/>
      <c r="J32" s="69"/>
    </row>
    <row r="33" spans="1:10" s="62" customFormat="1" ht="24.95" customHeight="1" x14ac:dyDescent="0.25">
      <c r="A33" s="56">
        <v>1114105</v>
      </c>
      <c r="B33" s="164" t="s">
        <v>138</v>
      </c>
      <c r="C33" s="165"/>
      <c r="D33" s="165"/>
      <c r="E33" s="166"/>
      <c r="F33" s="60"/>
      <c r="G33" s="69"/>
      <c r="H33" s="69"/>
      <c r="I33" s="69"/>
      <c r="J33" s="69"/>
    </row>
    <row r="34" spans="1:10" s="62" customFormat="1" ht="24.95" customHeight="1" x14ac:dyDescent="0.25">
      <c r="A34" s="71" t="s">
        <v>96</v>
      </c>
      <c r="B34" s="72" t="s">
        <v>97</v>
      </c>
      <c r="C34" s="67"/>
      <c r="D34" s="67"/>
      <c r="E34" s="68"/>
      <c r="F34" s="60">
        <v>3000000</v>
      </c>
      <c r="G34" s="69" t="s">
        <v>7</v>
      </c>
      <c r="H34" s="70" t="s">
        <v>12</v>
      </c>
      <c r="I34" s="70" t="s">
        <v>10</v>
      </c>
      <c r="J34" s="70" t="s">
        <v>11</v>
      </c>
    </row>
    <row r="35" spans="1:10" s="62" customFormat="1" ht="24.95" customHeight="1" x14ac:dyDescent="0.25">
      <c r="A35" s="71" t="s">
        <v>118</v>
      </c>
      <c r="B35" s="72" t="s">
        <v>119</v>
      </c>
      <c r="C35" s="67"/>
      <c r="D35" s="67"/>
      <c r="E35" s="68"/>
      <c r="F35" s="60">
        <v>40000</v>
      </c>
      <c r="G35" s="69" t="s">
        <v>7</v>
      </c>
      <c r="H35" s="70" t="s">
        <v>12</v>
      </c>
      <c r="I35" s="70" t="s">
        <v>10</v>
      </c>
      <c r="J35" s="70" t="s">
        <v>11</v>
      </c>
    </row>
    <row r="36" spans="1:10" s="62" customFormat="1" ht="24.95" customHeight="1" thickBot="1" x14ac:dyDescent="0.3">
      <c r="A36" s="71"/>
      <c r="B36" s="158" t="s">
        <v>125</v>
      </c>
      <c r="C36" s="159"/>
      <c r="D36" s="159"/>
      <c r="E36" s="160"/>
      <c r="F36" s="75">
        <f>SUM(F34:F35)</f>
        <v>3040000</v>
      </c>
      <c r="G36" s="69"/>
      <c r="H36" s="69"/>
      <c r="I36" s="69"/>
      <c r="J36" s="69"/>
    </row>
    <row r="37" spans="1:10" s="62" customFormat="1" ht="24.95" customHeight="1" x14ac:dyDescent="0.25">
      <c r="A37" s="71"/>
      <c r="B37" s="76"/>
      <c r="C37" s="58"/>
      <c r="D37" s="58"/>
      <c r="E37" s="59"/>
      <c r="F37" s="77"/>
      <c r="G37" s="69"/>
      <c r="H37" s="69"/>
      <c r="I37" s="69"/>
      <c r="J37" s="69"/>
    </row>
    <row r="38" spans="1:10" s="62" customFormat="1" ht="24.95" customHeight="1" thickBot="1" x14ac:dyDescent="0.3">
      <c r="A38" s="71"/>
      <c r="B38" s="155" t="s">
        <v>126</v>
      </c>
      <c r="C38" s="156"/>
      <c r="D38" s="156"/>
      <c r="E38" s="157"/>
      <c r="F38" s="78">
        <f>+F12+F31+F36</f>
        <v>3933147.71</v>
      </c>
      <c r="G38" s="69"/>
      <c r="H38" s="69"/>
      <c r="I38" s="69"/>
      <c r="J38" s="69"/>
    </row>
    <row r="39" spans="1:10" ht="15.75" thickTop="1" x14ac:dyDescent="0.25">
      <c r="A39" s="40"/>
      <c r="B39" s="46"/>
      <c r="C39" s="33"/>
      <c r="D39" s="33"/>
      <c r="E39" s="45"/>
      <c r="F39" s="51"/>
      <c r="G39" s="55"/>
      <c r="H39" s="55"/>
      <c r="I39" s="55"/>
      <c r="J39" s="55"/>
    </row>
    <row r="40" spans="1:10" ht="15.75" thickBot="1" x14ac:dyDescent="0.3">
      <c r="A40" s="41"/>
      <c r="B40" s="47"/>
      <c r="C40" s="35" t="s">
        <v>15</v>
      </c>
      <c r="D40" s="35"/>
      <c r="E40" s="48"/>
      <c r="F40" s="53"/>
      <c r="G40" s="53"/>
      <c r="H40" s="53"/>
      <c r="I40" s="53"/>
      <c r="J40" s="53"/>
    </row>
    <row r="43" spans="1:10" x14ac:dyDescent="0.25">
      <c r="A43" t="s">
        <v>157</v>
      </c>
    </row>
    <row r="44" spans="1:10" x14ac:dyDescent="0.25">
      <c r="A44" t="s">
        <v>158</v>
      </c>
    </row>
    <row r="45" spans="1:10" x14ac:dyDescent="0.25">
      <c r="F45" s="28"/>
    </row>
    <row r="46" spans="1:10" x14ac:dyDescent="0.25">
      <c r="F46" s="29"/>
    </row>
    <row r="47" spans="1:10" x14ac:dyDescent="0.25">
      <c r="F47" s="27"/>
      <c r="G47" s="27"/>
    </row>
    <row r="48" spans="1:10" x14ac:dyDescent="0.25">
      <c r="G48" s="30"/>
    </row>
    <row r="50" spans="5:5" x14ac:dyDescent="0.25">
      <c r="E50" s="1"/>
    </row>
  </sheetData>
  <mergeCells count="9">
    <mergeCell ref="B38:E38"/>
    <mergeCell ref="B31:E31"/>
    <mergeCell ref="B9:E9"/>
    <mergeCell ref="A3:J3"/>
    <mergeCell ref="A4:J4"/>
    <mergeCell ref="A5:J5"/>
    <mergeCell ref="B12:E12"/>
    <mergeCell ref="B36:E36"/>
    <mergeCell ref="B33:E33"/>
  </mergeCells>
  <phoneticPr fontId="7" type="noConversion"/>
  <pageMargins left="0.7" right="0.7" top="0.75" bottom="0.75" header="0.3" footer="0.3"/>
  <pageSetup scale="60" fitToWidth="0" fitToHeight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activeCellId="1" sqref="G18 E24"/>
    </sheetView>
  </sheetViews>
  <sheetFormatPr baseColWidth="10" defaultRowHeight="15" x14ac:dyDescent="0.25"/>
  <sheetData/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M35"/>
  <sheetViews>
    <sheetView topLeftCell="E13" workbookViewId="0">
      <selection activeCell="F45" sqref="F45"/>
    </sheetView>
  </sheetViews>
  <sheetFormatPr baseColWidth="10" defaultRowHeight="15" x14ac:dyDescent="0.25"/>
  <cols>
    <col min="5" max="5" width="25.7109375" customWidth="1"/>
    <col min="6" max="6" width="17.140625" style="26" customWidth="1"/>
    <col min="7" max="7" width="14.42578125" bestFit="1" customWidth="1"/>
    <col min="8" max="10" width="14.42578125" customWidth="1"/>
    <col min="11" max="11" width="11.7109375" bestFit="1" customWidth="1"/>
    <col min="12" max="12" width="13.140625" style="10" bestFit="1" customWidth="1"/>
    <col min="13" max="13" width="11.5703125" bestFit="1" customWidth="1"/>
  </cols>
  <sheetData>
    <row r="3" spans="1:11" ht="23.25" x14ac:dyDescent="0.35">
      <c r="A3" s="169" t="s">
        <v>75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1" ht="18.75" x14ac:dyDescent="0.3">
      <c r="A4" s="170" t="s">
        <v>14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1" ht="18.75" x14ac:dyDescent="0.3">
      <c r="A5" s="170" t="s">
        <v>13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1" ht="18.75" x14ac:dyDescent="0.3">
      <c r="A6" s="170" t="s">
        <v>124</v>
      </c>
      <c r="B6" s="170"/>
      <c r="C6" s="170"/>
      <c r="D6" s="170"/>
      <c r="E6" s="170"/>
      <c r="F6" s="170"/>
      <c r="G6" s="170"/>
      <c r="H6" s="170"/>
      <c r="I6" s="170"/>
      <c r="J6" s="170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1" ht="15.75" thickBot="1" x14ac:dyDescent="0.3">
      <c r="A8" s="3"/>
      <c r="B8" s="3"/>
      <c r="C8" s="3"/>
      <c r="D8" s="3"/>
      <c r="E8" s="3"/>
      <c r="F8" s="25"/>
      <c r="G8" s="3"/>
      <c r="H8" s="3"/>
      <c r="I8" s="3"/>
      <c r="J8" s="3"/>
    </row>
    <row r="9" spans="1:11" ht="15.75" thickBot="1" x14ac:dyDescent="0.3">
      <c r="A9" s="79" t="s">
        <v>1</v>
      </c>
      <c r="B9" s="171" t="s">
        <v>49</v>
      </c>
      <c r="C9" s="171"/>
      <c r="D9" s="171"/>
      <c r="E9" s="171"/>
      <c r="F9" s="80">
        <v>2018</v>
      </c>
      <c r="G9" s="99">
        <v>2017</v>
      </c>
      <c r="H9" s="79">
        <v>2016</v>
      </c>
      <c r="I9" s="100">
        <v>2015</v>
      </c>
      <c r="J9" s="79">
        <v>2014</v>
      </c>
    </row>
    <row r="10" spans="1:11" x14ac:dyDescent="0.25">
      <c r="A10" s="40"/>
      <c r="B10" s="4"/>
      <c r="C10" s="4"/>
      <c r="D10" s="4"/>
      <c r="E10" s="4"/>
      <c r="F10" s="55"/>
      <c r="G10" s="6"/>
      <c r="H10" s="40"/>
      <c r="I10" s="5"/>
      <c r="J10" s="95"/>
    </row>
    <row r="11" spans="1:11" ht="24.95" customHeight="1" x14ac:dyDescent="0.25">
      <c r="A11" s="83">
        <v>112</v>
      </c>
      <c r="B11" s="81" t="s">
        <v>16</v>
      </c>
      <c r="C11" s="4"/>
      <c r="D11" s="4"/>
      <c r="E11" s="4"/>
      <c r="F11" s="55"/>
      <c r="G11" s="6"/>
      <c r="H11" s="40"/>
      <c r="I11" s="5"/>
      <c r="J11" s="95"/>
    </row>
    <row r="12" spans="1:11" ht="24.95" customHeight="1" x14ac:dyDescent="0.25">
      <c r="A12" s="39">
        <v>11239208</v>
      </c>
      <c r="B12" s="4" t="s">
        <v>17</v>
      </c>
      <c r="C12" s="4"/>
      <c r="D12" s="4"/>
      <c r="E12" s="4"/>
      <c r="F12" s="50">
        <v>869528.41</v>
      </c>
      <c r="G12" s="17">
        <v>9606.1200000000008</v>
      </c>
      <c r="H12" s="88">
        <v>49929.49</v>
      </c>
      <c r="I12" s="5">
        <v>74228.289999999994</v>
      </c>
      <c r="J12" s="95">
        <v>494929.85</v>
      </c>
      <c r="K12" s="1"/>
    </row>
    <row r="13" spans="1:11" ht="24.95" customHeight="1" x14ac:dyDescent="0.25">
      <c r="A13" s="39">
        <v>11239211</v>
      </c>
      <c r="B13" s="4" t="s">
        <v>102</v>
      </c>
      <c r="C13" s="4"/>
      <c r="D13" s="4"/>
      <c r="E13" s="4"/>
      <c r="F13" s="50">
        <v>893686.25</v>
      </c>
      <c r="G13" s="17">
        <v>2146.25</v>
      </c>
      <c r="H13" s="88">
        <v>0</v>
      </c>
      <c r="I13" s="5">
        <v>0</v>
      </c>
      <c r="J13" s="95">
        <v>0</v>
      </c>
      <c r="K13" s="1"/>
    </row>
    <row r="14" spans="1:11" ht="24.95" customHeight="1" x14ac:dyDescent="0.25">
      <c r="A14" s="39">
        <v>11239505</v>
      </c>
      <c r="B14" s="4" t="s">
        <v>110</v>
      </c>
      <c r="C14" s="4"/>
      <c r="D14" s="4"/>
      <c r="E14" s="4"/>
      <c r="F14" s="50">
        <v>0</v>
      </c>
      <c r="G14" s="17">
        <v>0</v>
      </c>
      <c r="H14" s="88">
        <v>0</v>
      </c>
      <c r="I14" s="5">
        <v>0.04</v>
      </c>
      <c r="J14" s="95">
        <v>0.04</v>
      </c>
      <c r="K14" s="1"/>
    </row>
    <row r="15" spans="1:11" ht="24.95" customHeight="1" x14ac:dyDescent="0.25">
      <c r="A15" s="39">
        <v>11239215</v>
      </c>
      <c r="B15" s="4" t="s">
        <v>120</v>
      </c>
      <c r="C15" s="4"/>
      <c r="D15" s="4"/>
      <c r="E15" s="4"/>
      <c r="F15" s="50">
        <v>-11281.56</v>
      </c>
      <c r="G15" s="85"/>
      <c r="H15" s="89"/>
      <c r="I15" s="93"/>
      <c r="J15" s="96"/>
      <c r="K15" s="1"/>
    </row>
    <row r="16" spans="1:11" ht="24.95" customHeight="1" x14ac:dyDescent="0.25">
      <c r="A16" s="39">
        <v>1123961</v>
      </c>
      <c r="B16" s="4" t="s">
        <v>18</v>
      </c>
      <c r="C16" s="4"/>
      <c r="D16" s="4"/>
      <c r="E16" s="4"/>
      <c r="F16" s="50">
        <v>24353</v>
      </c>
      <c r="G16" s="17">
        <v>21294</v>
      </c>
      <c r="H16" s="88">
        <v>31053</v>
      </c>
      <c r="I16" s="5">
        <v>36644</v>
      </c>
      <c r="J16" s="95">
        <v>-859412.69</v>
      </c>
      <c r="K16" s="1"/>
    </row>
    <row r="17" spans="1:13" ht="24.95" customHeight="1" x14ac:dyDescent="0.25">
      <c r="A17" s="39">
        <v>1123962</v>
      </c>
      <c r="B17" s="4" t="s">
        <v>111</v>
      </c>
      <c r="C17" s="4"/>
      <c r="D17" s="4"/>
      <c r="E17" s="4"/>
      <c r="F17" s="50">
        <v>0</v>
      </c>
      <c r="G17" s="17">
        <v>0</v>
      </c>
      <c r="H17" s="88">
        <v>0</v>
      </c>
      <c r="I17" s="5">
        <v>0</v>
      </c>
      <c r="J17" s="95">
        <v>2566279.16</v>
      </c>
      <c r="K17" s="1"/>
    </row>
    <row r="18" spans="1:13" ht="24.95" customHeight="1" x14ac:dyDescent="0.25">
      <c r="A18" s="39">
        <v>11239705</v>
      </c>
      <c r="B18" s="4" t="s">
        <v>103</v>
      </c>
      <c r="C18" s="4"/>
      <c r="D18" s="4"/>
      <c r="E18" s="4"/>
      <c r="F18" s="50">
        <v>16754.63</v>
      </c>
      <c r="G18" s="17">
        <v>22.84</v>
      </c>
      <c r="H18" s="88">
        <v>0</v>
      </c>
      <c r="I18" s="5">
        <v>0</v>
      </c>
      <c r="J18" s="95">
        <v>0</v>
      </c>
      <c r="K18" s="1"/>
    </row>
    <row r="19" spans="1:13" ht="24.95" customHeight="1" x14ac:dyDescent="0.25">
      <c r="A19" s="39">
        <v>11239810</v>
      </c>
      <c r="B19" s="4" t="s">
        <v>112</v>
      </c>
      <c r="C19" s="4"/>
      <c r="D19" s="4"/>
      <c r="E19" s="4"/>
      <c r="F19" s="50">
        <v>0</v>
      </c>
      <c r="G19" s="17">
        <v>0</v>
      </c>
      <c r="H19" s="88">
        <v>0</v>
      </c>
      <c r="I19" s="5">
        <v>0</v>
      </c>
      <c r="J19" s="95">
        <v>276</v>
      </c>
      <c r="K19" s="1"/>
    </row>
    <row r="20" spans="1:13" ht="24.95" customHeight="1" x14ac:dyDescent="0.25">
      <c r="A20" s="39">
        <v>1126208</v>
      </c>
      <c r="B20" s="4" t="s">
        <v>104</v>
      </c>
      <c r="C20" s="4"/>
      <c r="D20" s="4"/>
      <c r="E20" s="4"/>
      <c r="F20" s="50">
        <v>82796.08</v>
      </c>
      <c r="G20" s="17">
        <v>-3.92</v>
      </c>
      <c r="H20" s="88">
        <v>198960</v>
      </c>
      <c r="I20" s="5">
        <v>211060</v>
      </c>
      <c r="J20" s="95">
        <v>71696.34</v>
      </c>
      <c r="K20" s="1"/>
    </row>
    <row r="21" spans="1:13" ht="24.95" customHeight="1" x14ac:dyDescent="0.25">
      <c r="A21" s="39">
        <v>11299110</v>
      </c>
      <c r="B21" s="98" t="s">
        <v>113</v>
      </c>
      <c r="C21" s="98"/>
      <c r="D21" s="98"/>
      <c r="E21" s="98"/>
      <c r="F21" s="50">
        <v>0</v>
      </c>
      <c r="G21" s="17">
        <v>0</v>
      </c>
      <c r="H21" s="88">
        <v>0</v>
      </c>
      <c r="I21" s="5">
        <v>0.05</v>
      </c>
      <c r="J21" s="95">
        <v>2336557.0499999998</v>
      </c>
      <c r="K21" s="1"/>
    </row>
    <row r="22" spans="1:13" ht="24.95" customHeight="1" x14ac:dyDescent="0.25">
      <c r="A22" s="39">
        <v>11299210</v>
      </c>
      <c r="B22" s="4" t="s">
        <v>114</v>
      </c>
      <c r="C22" s="4"/>
      <c r="D22" s="4"/>
      <c r="E22" s="4"/>
      <c r="F22" s="50">
        <v>0</v>
      </c>
      <c r="G22" s="17">
        <v>0</v>
      </c>
      <c r="H22" s="88">
        <v>0</v>
      </c>
      <c r="I22" s="5">
        <v>0</v>
      </c>
      <c r="J22" s="95">
        <v>120800</v>
      </c>
      <c r="K22" s="1"/>
    </row>
    <row r="23" spans="1:13" ht="24.95" customHeight="1" x14ac:dyDescent="0.25">
      <c r="A23" s="39">
        <v>11299304</v>
      </c>
      <c r="B23" s="4" t="s">
        <v>115</v>
      </c>
      <c r="C23" s="4"/>
      <c r="D23" s="4"/>
      <c r="E23" s="4"/>
      <c r="F23" s="50">
        <v>0</v>
      </c>
      <c r="G23" s="17">
        <v>0</v>
      </c>
      <c r="H23" s="88">
        <v>0</v>
      </c>
      <c r="I23" s="5">
        <v>0</v>
      </c>
      <c r="J23" s="95">
        <v>46210.48</v>
      </c>
      <c r="K23" s="1"/>
    </row>
    <row r="24" spans="1:13" ht="24.95" customHeight="1" thickBot="1" x14ac:dyDescent="0.3">
      <c r="A24" s="40"/>
      <c r="B24" s="168" t="s">
        <v>125</v>
      </c>
      <c r="C24" s="168"/>
      <c r="D24" s="168"/>
      <c r="E24" s="168"/>
      <c r="F24" s="84">
        <f>SUM(F12:F23)</f>
        <v>1875836.81</v>
      </c>
      <c r="G24" s="86">
        <f>SUM(G12:G23)</f>
        <v>33065.29</v>
      </c>
      <c r="H24" s="84">
        <f>SUM(H12:H23)</f>
        <v>279942.49</v>
      </c>
      <c r="I24" s="86">
        <f>SUM(I12:I23)</f>
        <v>321932.37999999995</v>
      </c>
      <c r="J24" s="84">
        <f>SUM(J12:J23)</f>
        <v>4777336.2300000004</v>
      </c>
      <c r="K24" s="1"/>
      <c r="L24" s="19"/>
      <c r="M24" s="18"/>
    </row>
    <row r="25" spans="1:13" ht="24.95" customHeight="1" thickTop="1" x14ac:dyDescent="0.25">
      <c r="A25" s="40"/>
      <c r="B25" s="33"/>
      <c r="C25" s="33"/>
      <c r="D25" s="33"/>
      <c r="E25" s="33"/>
      <c r="F25" s="50"/>
      <c r="G25" s="17"/>
      <c r="H25" s="90"/>
      <c r="I25" s="94"/>
      <c r="J25" s="97"/>
    </row>
    <row r="26" spans="1:13" ht="24.95" customHeight="1" x14ac:dyDescent="0.25">
      <c r="A26" s="40"/>
      <c r="B26" s="33"/>
      <c r="C26" s="33"/>
      <c r="D26" s="33"/>
      <c r="E26" s="33"/>
      <c r="F26" s="50"/>
      <c r="G26" s="17"/>
      <c r="H26" s="90"/>
      <c r="I26" s="94"/>
      <c r="J26" s="97"/>
    </row>
    <row r="27" spans="1:13" ht="24.95" customHeight="1" x14ac:dyDescent="0.25">
      <c r="A27" s="83">
        <v>113</v>
      </c>
      <c r="B27" s="81" t="s">
        <v>70</v>
      </c>
      <c r="C27" s="33"/>
      <c r="D27" s="33"/>
      <c r="E27" s="33"/>
      <c r="F27" s="50"/>
      <c r="G27" s="17"/>
      <c r="H27" s="91"/>
      <c r="I27" s="16"/>
      <c r="J27" s="91"/>
      <c r="K27" s="1"/>
    </row>
    <row r="28" spans="1:13" ht="24.95" customHeight="1" x14ac:dyDescent="0.25">
      <c r="A28" s="39"/>
      <c r="B28" s="37"/>
      <c r="C28" s="33"/>
      <c r="D28" s="33"/>
      <c r="E28" s="33"/>
      <c r="F28" s="50">
        <v>0</v>
      </c>
      <c r="G28" s="17">
        <v>0</v>
      </c>
      <c r="H28" s="50">
        <v>0</v>
      </c>
      <c r="I28" s="17">
        <v>0</v>
      </c>
      <c r="J28" s="50">
        <v>0</v>
      </c>
      <c r="K28" s="1"/>
    </row>
    <row r="29" spans="1:13" ht="24.95" customHeight="1" thickBot="1" x14ac:dyDescent="0.3">
      <c r="A29" s="39"/>
      <c r="B29" s="168" t="s">
        <v>125</v>
      </c>
      <c r="C29" s="168"/>
      <c r="D29" s="168"/>
      <c r="E29" s="168"/>
      <c r="F29" s="84">
        <f>+F28</f>
        <v>0</v>
      </c>
      <c r="G29" s="86">
        <f t="shared" ref="G29:J29" si="0">+G28</f>
        <v>0</v>
      </c>
      <c r="H29" s="84">
        <f t="shared" si="0"/>
        <v>0</v>
      </c>
      <c r="I29" s="86">
        <f t="shared" si="0"/>
        <v>0</v>
      </c>
      <c r="J29" s="84">
        <f t="shared" si="0"/>
        <v>0</v>
      </c>
      <c r="K29" s="1"/>
      <c r="L29" s="31"/>
    </row>
    <row r="30" spans="1:13" ht="24.95" customHeight="1" thickTop="1" x14ac:dyDescent="0.25">
      <c r="A30" s="39"/>
      <c r="B30" s="37"/>
      <c r="C30" s="4"/>
      <c r="D30" s="4"/>
      <c r="E30" s="4"/>
      <c r="F30" s="50"/>
      <c r="G30" s="17"/>
      <c r="H30" s="92"/>
      <c r="I30" s="6"/>
      <c r="J30" s="55"/>
    </row>
    <row r="31" spans="1:13" ht="24.95" customHeight="1" x14ac:dyDescent="0.25">
      <c r="A31" s="40"/>
      <c r="B31" s="37"/>
      <c r="C31" s="4"/>
      <c r="D31" s="4"/>
      <c r="E31" s="4"/>
      <c r="F31" s="50"/>
      <c r="G31" s="17"/>
      <c r="H31" s="92"/>
      <c r="I31" s="6"/>
      <c r="J31" s="55"/>
    </row>
    <row r="32" spans="1:13" ht="24.95" customHeight="1" thickBot="1" x14ac:dyDescent="0.3">
      <c r="A32" s="40"/>
      <c r="B32" s="167" t="s">
        <v>139</v>
      </c>
      <c r="C32" s="167"/>
      <c r="D32" s="167"/>
      <c r="E32" s="167"/>
      <c r="F32" s="52">
        <f>+F29+F24</f>
        <v>1875836.81</v>
      </c>
      <c r="G32" s="87">
        <f t="shared" ref="G32:J32" si="1">+G29+G24</f>
        <v>33065.29</v>
      </c>
      <c r="H32" s="52">
        <f t="shared" si="1"/>
        <v>279942.49</v>
      </c>
      <c r="I32" s="87">
        <f t="shared" si="1"/>
        <v>321932.37999999995</v>
      </c>
      <c r="J32" s="52">
        <f t="shared" si="1"/>
        <v>4777336.2300000004</v>
      </c>
      <c r="K32" s="1"/>
      <c r="L32" s="19"/>
      <c r="M32" s="18"/>
    </row>
    <row r="33" spans="1:10" ht="24.75" customHeight="1" thickTop="1" thickBot="1" x14ac:dyDescent="0.3">
      <c r="A33" s="41"/>
      <c r="B33" s="82"/>
      <c r="C33" s="35"/>
      <c r="D33" s="35"/>
      <c r="E33" s="35"/>
      <c r="F33" s="53"/>
      <c r="G33" s="35"/>
      <c r="H33" s="41"/>
      <c r="I33" s="36"/>
      <c r="J33" s="53"/>
    </row>
    <row r="34" spans="1:10" x14ac:dyDescent="0.25">
      <c r="B34" s="2"/>
    </row>
    <row r="35" spans="1:10" x14ac:dyDescent="0.25">
      <c r="G35" s="5"/>
    </row>
  </sheetData>
  <mergeCells count="8">
    <mergeCell ref="B32:E32"/>
    <mergeCell ref="B24:E24"/>
    <mergeCell ref="A3:J3"/>
    <mergeCell ref="A4:J4"/>
    <mergeCell ref="A6:J6"/>
    <mergeCell ref="B9:E9"/>
    <mergeCell ref="A5:J5"/>
    <mergeCell ref="B29:E29"/>
  </mergeCells>
  <phoneticPr fontId="7" type="noConversion"/>
  <pageMargins left="0.7" right="0.7" top="0.75" bottom="0.75" header="0.3" footer="0.3"/>
  <pageSetup scale="63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Q28"/>
  <sheetViews>
    <sheetView topLeftCell="A19" workbookViewId="0">
      <selection activeCell="A4" sqref="A4:J4"/>
    </sheetView>
  </sheetViews>
  <sheetFormatPr baseColWidth="10" defaultRowHeight="15" x14ac:dyDescent="0.25"/>
  <cols>
    <col min="5" max="5" width="21.140625" customWidth="1"/>
    <col min="6" max="6" width="14.42578125" style="26" bestFit="1" customWidth="1"/>
    <col min="7" max="10" width="14.42578125" customWidth="1"/>
    <col min="11" max="11" width="11.7109375" bestFit="1" customWidth="1"/>
    <col min="12" max="12" width="12.42578125" style="10" bestFit="1" customWidth="1"/>
    <col min="16" max="16" width="12.42578125" bestFit="1" customWidth="1"/>
  </cols>
  <sheetData>
    <row r="3" spans="1:17" ht="23.25" x14ac:dyDescent="0.35">
      <c r="A3" s="169" t="s">
        <v>75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7" ht="18.75" x14ac:dyDescent="0.3">
      <c r="A4" s="170" t="s">
        <v>19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7" ht="18.75" x14ac:dyDescent="0.3">
      <c r="A5" s="170" t="s">
        <v>124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7" ht="18.75" x14ac:dyDescent="0.3">
      <c r="A6" s="8"/>
      <c r="B6" s="8"/>
      <c r="C6" s="8"/>
      <c r="D6" s="8"/>
      <c r="E6" s="8"/>
      <c r="F6" s="24"/>
      <c r="G6" s="8"/>
      <c r="H6" s="8"/>
      <c r="I6" s="8"/>
      <c r="J6" s="8"/>
    </row>
    <row r="7" spans="1:17" ht="18.75" x14ac:dyDescent="0.3">
      <c r="A7" s="8"/>
      <c r="B7" s="8"/>
      <c r="C7" s="8"/>
      <c r="D7" s="8"/>
      <c r="E7" s="8"/>
      <c r="F7" s="24"/>
      <c r="G7" s="8"/>
      <c r="H7" s="8"/>
      <c r="I7" s="8"/>
      <c r="J7" s="8"/>
    </row>
    <row r="8" spans="1:17" ht="15.75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</row>
    <row r="9" spans="1:17" ht="15.75" thickBot="1" x14ac:dyDescent="0.3">
      <c r="A9" s="177" t="s">
        <v>1</v>
      </c>
      <c r="B9" s="179" t="s">
        <v>49</v>
      </c>
      <c r="C9" s="180"/>
      <c r="D9" s="180"/>
      <c r="E9" s="181"/>
      <c r="F9" s="185" t="s">
        <v>25</v>
      </c>
      <c r="G9" s="174" t="s">
        <v>24</v>
      </c>
      <c r="H9" s="175"/>
      <c r="I9" s="175"/>
      <c r="J9" s="176"/>
    </row>
    <row r="10" spans="1:17" ht="26.25" thickBot="1" x14ac:dyDescent="0.3">
      <c r="A10" s="178"/>
      <c r="B10" s="182"/>
      <c r="C10" s="183"/>
      <c r="D10" s="183"/>
      <c r="E10" s="184"/>
      <c r="F10" s="186"/>
      <c r="G10" s="109" t="s">
        <v>20</v>
      </c>
      <c r="H10" s="109" t="s">
        <v>21</v>
      </c>
      <c r="I10" s="109" t="s">
        <v>22</v>
      </c>
      <c r="J10" s="115" t="s">
        <v>23</v>
      </c>
      <c r="L10" s="20"/>
      <c r="M10" s="17"/>
    </row>
    <row r="11" spans="1:17" x14ac:dyDescent="0.25">
      <c r="A11" s="40"/>
      <c r="B11" s="101"/>
      <c r="C11" s="4"/>
      <c r="D11" s="4"/>
      <c r="E11" s="102"/>
      <c r="F11" s="9"/>
      <c r="G11" s="95"/>
      <c r="H11" s="95"/>
      <c r="I11" s="95"/>
      <c r="J11" s="116"/>
      <c r="K11" s="37"/>
      <c r="L11" s="23"/>
      <c r="M11" s="17"/>
    </row>
    <row r="12" spans="1:17" x14ac:dyDescent="0.25">
      <c r="A12" s="83">
        <v>112</v>
      </c>
      <c r="B12" s="103" t="s">
        <v>16</v>
      </c>
      <c r="C12" s="4"/>
      <c r="D12" s="4"/>
      <c r="E12" s="102"/>
      <c r="F12" s="9"/>
      <c r="G12" s="95"/>
      <c r="H12" s="95"/>
      <c r="I12" s="95"/>
      <c r="J12" s="116"/>
      <c r="K12" s="37"/>
      <c r="L12" s="23"/>
      <c r="M12" s="17"/>
    </row>
    <row r="13" spans="1:17" x14ac:dyDescent="0.25">
      <c r="A13" s="39">
        <v>11239208</v>
      </c>
      <c r="B13" s="101" t="s">
        <v>17</v>
      </c>
      <c r="C13" s="4"/>
      <c r="D13" s="4"/>
      <c r="E13" s="102"/>
      <c r="F13" s="17">
        <v>869528.41</v>
      </c>
      <c r="G13" s="110">
        <f>219780.61-1463.7</f>
        <v>218316.90999999997</v>
      </c>
      <c r="H13" s="110">
        <v>287522.65000000002</v>
      </c>
      <c r="I13" s="110">
        <v>354082.73</v>
      </c>
      <c r="J13" s="117">
        <v>9606.1200000000008</v>
      </c>
      <c r="K13" s="17"/>
      <c r="L13" s="9"/>
      <c r="M13" s="9"/>
      <c r="N13" s="9"/>
      <c r="O13" s="9"/>
      <c r="P13" s="15"/>
      <c r="Q13" s="2"/>
    </row>
    <row r="14" spans="1:17" x14ac:dyDescent="0.25">
      <c r="A14" s="39">
        <v>11239211</v>
      </c>
      <c r="B14" s="101" t="s">
        <v>102</v>
      </c>
      <c r="C14" s="4"/>
      <c r="D14" s="4"/>
      <c r="E14" s="102"/>
      <c r="F14" s="17">
        <v>893686.25</v>
      </c>
      <c r="G14" s="110">
        <v>200000</v>
      </c>
      <c r="H14" s="110">
        <v>84300</v>
      </c>
      <c r="I14" s="110">
        <v>607240</v>
      </c>
      <c r="J14" s="117">
        <v>2146.25</v>
      </c>
      <c r="K14" s="17"/>
      <c r="L14" s="9"/>
      <c r="M14" s="9"/>
      <c r="N14" s="9"/>
      <c r="O14" s="9"/>
      <c r="P14" s="15"/>
      <c r="Q14" s="2"/>
    </row>
    <row r="15" spans="1:17" x14ac:dyDescent="0.25">
      <c r="A15" s="39">
        <v>11239215</v>
      </c>
      <c r="B15" s="101" t="s">
        <v>120</v>
      </c>
      <c r="C15" s="4"/>
      <c r="D15" s="4"/>
      <c r="E15" s="102"/>
      <c r="F15" s="17">
        <v>-11281.56</v>
      </c>
      <c r="G15" s="110">
        <v>0</v>
      </c>
      <c r="H15" s="110">
        <v>-11281.56</v>
      </c>
      <c r="I15" s="110">
        <v>0</v>
      </c>
      <c r="J15" s="117">
        <v>0</v>
      </c>
      <c r="K15" s="17"/>
      <c r="L15" s="9"/>
      <c r="M15" s="9"/>
      <c r="N15" s="9"/>
      <c r="O15" s="9"/>
      <c r="P15" s="23"/>
      <c r="Q15" s="2"/>
    </row>
    <row r="16" spans="1:17" x14ac:dyDescent="0.25">
      <c r="A16" s="39">
        <v>1123961</v>
      </c>
      <c r="B16" s="101" t="s">
        <v>18</v>
      </c>
      <c r="C16" s="4"/>
      <c r="D16" s="4"/>
      <c r="E16" s="102"/>
      <c r="F16" s="17">
        <v>24353</v>
      </c>
      <c r="G16" s="110">
        <v>24353</v>
      </c>
      <c r="H16" s="110">
        <v>0</v>
      </c>
      <c r="I16" s="110">
        <v>0</v>
      </c>
      <c r="J16" s="117">
        <v>0</v>
      </c>
      <c r="K16" s="17"/>
      <c r="L16" s="9"/>
      <c r="M16" s="9"/>
      <c r="N16" s="9"/>
      <c r="O16" s="9"/>
      <c r="P16" s="15"/>
      <c r="Q16" s="2"/>
    </row>
    <row r="17" spans="1:17" x14ac:dyDescent="0.25">
      <c r="A17" s="39">
        <v>11239705</v>
      </c>
      <c r="B17" s="101" t="s">
        <v>103</v>
      </c>
      <c r="C17" s="4"/>
      <c r="D17" s="4"/>
      <c r="E17" s="102"/>
      <c r="F17" s="17">
        <v>16754.63</v>
      </c>
      <c r="G17" s="110">
        <v>0</v>
      </c>
      <c r="H17" s="110">
        <v>16731.79</v>
      </c>
      <c r="I17" s="110">
        <v>22.84</v>
      </c>
      <c r="J17" s="117">
        <v>0</v>
      </c>
      <c r="K17" s="17"/>
      <c r="L17" s="9"/>
      <c r="M17" s="9"/>
      <c r="N17" s="9"/>
      <c r="O17" s="9"/>
      <c r="P17" s="15"/>
      <c r="Q17" s="2"/>
    </row>
    <row r="18" spans="1:17" x14ac:dyDescent="0.25">
      <c r="A18" s="39">
        <v>1126208</v>
      </c>
      <c r="B18" s="101" t="s">
        <v>104</v>
      </c>
      <c r="C18" s="4"/>
      <c r="D18" s="4"/>
      <c r="E18" s="102"/>
      <c r="F18" s="17">
        <v>82796.08</v>
      </c>
      <c r="G18" s="110">
        <v>35000</v>
      </c>
      <c r="H18" s="110">
        <f>42840-16040</f>
        <v>26800</v>
      </c>
      <c r="I18" s="110">
        <v>21000</v>
      </c>
      <c r="J18" s="117">
        <v>-3.92</v>
      </c>
      <c r="K18" s="17"/>
      <c r="L18" s="9"/>
      <c r="M18" s="9"/>
      <c r="N18" s="9"/>
      <c r="O18" s="9"/>
      <c r="P18" s="15"/>
      <c r="Q18" s="2"/>
    </row>
    <row r="19" spans="1:17" ht="15.75" thickBot="1" x14ac:dyDescent="0.3">
      <c r="A19" s="40"/>
      <c r="B19" s="172" t="s">
        <v>125</v>
      </c>
      <c r="C19" s="168"/>
      <c r="D19" s="168"/>
      <c r="E19" s="173"/>
      <c r="F19" s="106">
        <f>SUM(F13:F18)</f>
        <v>1875836.81</v>
      </c>
      <c r="G19" s="111">
        <f>SUM(G13:G18)</f>
        <v>477669.91</v>
      </c>
      <c r="H19" s="111">
        <f>SUM(H13:H18)</f>
        <v>404072.88</v>
      </c>
      <c r="I19" s="111">
        <f>SUM(I13:I18)</f>
        <v>982345.57</v>
      </c>
      <c r="J19" s="118">
        <f>SUM(J13:J18)</f>
        <v>11748.45</v>
      </c>
      <c r="K19" s="17"/>
      <c r="L19" s="9"/>
      <c r="M19" s="16"/>
      <c r="N19" s="16"/>
      <c r="O19" s="16"/>
    </row>
    <row r="20" spans="1:17" ht="15.75" thickTop="1" x14ac:dyDescent="0.25">
      <c r="A20" s="40"/>
      <c r="B20" s="46"/>
      <c r="C20" s="34"/>
      <c r="D20" s="34"/>
      <c r="E20" s="45"/>
      <c r="F20" s="16"/>
      <c r="G20" s="91"/>
      <c r="H20" s="91"/>
      <c r="I20" s="91"/>
      <c r="J20" s="119"/>
      <c r="K20" s="23"/>
      <c r="L20" s="23"/>
      <c r="M20" s="17"/>
    </row>
    <row r="21" spans="1:17" x14ac:dyDescent="0.25">
      <c r="A21" s="83">
        <v>113</v>
      </c>
      <c r="B21" s="103" t="s">
        <v>70</v>
      </c>
      <c r="C21" s="34"/>
      <c r="D21" s="34"/>
      <c r="E21" s="45"/>
      <c r="F21" s="16"/>
      <c r="G21" s="91"/>
      <c r="H21" s="91"/>
      <c r="I21" s="91"/>
      <c r="J21" s="119"/>
      <c r="K21" s="23"/>
      <c r="L21" s="23"/>
    </row>
    <row r="22" spans="1:17" x14ac:dyDescent="0.25">
      <c r="A22" s="39"/>
      <c r="B22" s="104"/>
      <c r="C22" s="4"/>
      <c r="D22" s="4"/>
      <c r="E22" s="102"/>
      <c r="F22" s="107">
        <v>0</v>
      </c>
      <c r="G22" s="112">
        <v>0</v>
      </c>
      <c r="H22" s="112">
        <v>0</v>
      </c>
      <c r="I22" s="112">
        <v>0</v>
      </c>
      <c r="J22" s="120">
        <v>0</v>
      </c>
      <c r="K22" s="23"/>
      <c r="L22" s="23"/>
    </row>
    <row r="23" spans="1:17" x14ac:dyDescent="0.25">
      <c r="A23" s="40"/>
      <c r="B23" s="104"/>
      <c r="C23" s="4"/>
      <c r="D23" s="4"/>
      <c r="E23" s="102"/>
      <c r="F23" s="108"/>
      <c r="G23" s="110"/>
      <c r="H23" s="55"/>
      <c r="I23" s="55"/>
      <c r="J23" s="117"/>
      <c r="K23" s="23"/>
      <c r="L23" s="23"/>
    </row>
    <row r="24" spans="1:17" ht="15.75" thickBot="1" x14ac:dyDescent="0.3">
      <c r="A24" s="40"/>
      <c r="B24" s="172" t="s">
        <v>125</v>
      </c>
      <c r="C24" s="168"/>
      <c r="D24" s="168"/>
      <c r="E24" s="173"/>
      <c r="F24" s="87">
        <f>+F19</f>
        <v>1875836.81</v>
      </c>
      <c r="G24" s="52">
        <f t="shared" ref="G24:J24" si="0">+G19</f>
        <v>477669.91</v>
      </c>
      <c r="H24" s="52">
        <f t="shared" si="0"/>
        <v>404072.88</v>
      </c>
      <c r="I24" s="122">
        <f t="shared" si="0"/>
        <v>982345.57</v>
      </c>
      <c r="J24" s="121">
        <f t="shared" si="0"/>
        <v>11748.45</v>
      </c>
      <c r="K24" s="23"/>
      <c r="L24" s="23"/>
      <c r="M24" s="1"/>
    </row>
    <row r="25" spans="1:17" ht="16.5" thickTop="1" thickBot="1" x14ac:dyDescent="0.3">
      <c r="A25" s="41"/>
      <c r="B25" s="105"/>
      <c r="C25" s="35"/>
      <c r="D25" s="35"/>
      <c r="E25" s="48"/>
      <c r="F25" s="36"/>
      <c r="G25" s="41"/>
      <c r="H25" s="53"/>
      <c r="I25" s="114"/>
      <c r="J25" s="113"/>
    </row>
    <row r="26" spans="1:17" x14ac:dyDescent="0.25">
      <c r="A26" s="4"/>
      <c r="B26" s="37"/>
      <c r="C26" s="4"/>
      <c r="D26" s="4"/>
      <c r="E26" s="4"/>
      <c r="F26" s="6"/>
      <c r="G26" s="4"/>
      <c r="H26" s="6"/>
      <c r="I26" s="6"/>
      <c r="J26" s="6"/>
    </row>
    <row r="27" spans="1:17" x14ac:dyDescent="0.25">
      <c r="F27" s="27"/>
      <c r="H27" s="1"/>
    </row>
    <row r="28" spans="1:17" x14ac:dyDescent="0.25">
      <c r="F28" s="27"/>
    </row>
  </sheetData>
  <mergeCells count="9">
    <mergeCell ref="B24:E24"/>
    <mergeCell ref="A3:J3"/>
    <mergeCell ref="A4:J4"/>
    <mergeCell ref="A5:J5"/>
    <mergeCell ref="B19:E19"/>
    <mergeCell ref="G9:J9"/>
    <mergeCell ref="A9:A10"/>
    <mergeCell ref="B9:E10"/>
    <mergeCell ref="F9:F10"/>
  </mergeCells>
  <phoneticPr fontId="7" type="noConversion"/>
  <pageMargins left="0.7" right="0.7" top="0.75" bottom="0.75" header="0.3" footer="0.3"/>
  <pageSetup scale="66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workbookViewId="0">
      <selection activeCell="F13" sqref="F13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style="26" bestFit="1" customWidth="1"/>
    <col min="8" max="8" width="4.28515625" customWidth="1"/>
  </cols>
  <sheetData>
    <row r="3" spans="1:10" ht="23.25" x14ac:dyDescent="0.35">
      <c r="A3" s="169" t="s">
        <v>75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8.75" x14ac:dyDescent="0.3">
      <c r="A4" s="170" t="s">
        <v>50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0" ht="18.75" x14ac:dyDescent="0.3">
      <c r="A5" s="170" t="s">
        <v>124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25">
      <c r="A6" s="7"/>
      <c r="B6" s="7"/>
      <c r="C6" s="7"/>
      <c r="D6" s="7"/>
      <c r="E6" s="7"/>
      <c r="F6" s="7"/>
      <c r="G6" s="7"/>
    </row>
    <row r="7" spans="1:10" x14ac:dyDescent="0.25">
      <c r="A7" s="7"/>
      <c r="B7" s="7"/>
      <c r="C7" s="7"/>
      <c r="D7" s="7"/>
      <c r="E7" s="7"/>
      <c r="F7" s="7"/>
      <c r="G7" s="7"/>
    </row>
    <row r="8" spans="1:10" x14ac:dyDescent="0.25">
      <c r="A8" s="7"/>
      <c r="B8" s="7"/>
      <c r="C8" s="7"/>
      <c r="D8" s="7"/>
      <c r="E8" s="7"/>
      <c r="F8" s="7"/>
      <c r="G8" s="7"/>
    </row>
    <row r="9" spans="1:10" ht="69.95" customHeight="1" x14ac:dyDescent="0.25">
      <c r="A9" s="7"/>
      <c r="B9" s="7"/>
      <c r="C9" s="7"/>
      <c r="D9" s="7"/>
      <c r="E9" s="7"/>
      <c r="F9" s="7"/>
      <c r="G9" s="7"/>
    </row>
    <row r="10" spans="1:10" x14ac:dyDescent="0.25">
      <c r="A10" s="11" t="s">
        <v>145</v>
      </c>
      <c r="B10" s="7"/>
      <c r="C10" s="7"/>
      <c r="D10" s="7"/>
      <c r="E10" s="7"/>
      <c r="F10" s="7"/>
      <c r="G10" s="7"/>
    </row>
    <row r="11" spans="1:10" x14ac:dyDescent="0.25">
      <c r="A11" s="11" t="s">
        <v>51</v>
      </c>
      <c r="B11" s="7"/>
      <c r="C11" s="7"/>
      <c r="D11" s="7"/>
      <c r="E11" s="7"/>
      <c r="F11" s="7"/>
      <c r="G11" s="7"/>
    </row>
    <row r="12" spans="1:10" x14ac:dyDescent="0.25">
      <c r="A12" s="7"/>
      <c r="B12" s="7"/>
      <c r="C12" s="7"/>
      <c r="D12" s="7"/>
      <c r="E12" s="7"/>
      <c r="F12" s="7"/>
      <c r="G12" s="7"/>
    </row>
    <row r="13" spans="1:10" x14ac:dyDescent="0.25">
      <c r="A13" s="7"/>
      <c r="B13" s="7"/>
      <c r="C13" s="7"/>
      <c r="D13" s="7"/>
      <c r="E13" s="7"/>
      <c r="F13" s="7"/>
      <c r="G13" s="7"/>
    </row>
    <row r="14" spans="1:10" x14ac:dyDescent="0.25">
      <c r="A14" s="7"/>
      <c r="B14" s="7"/>
      <c r="C14" s="7"/>
      <c r="D14" s="7"/>
      <c r="E14" s="7"/>
      <c r="F14" s="7"/>
      <c r="G14" s="7"/>
    </row>
    <row r="15" spans="1:10" x14ac:dyDescent="0.25">
      <c r="A15" s="7"/>
      <c r="B15" s="7"/>
      <c r="C15" s="7"/>
      <c r="D15" s="7"/>
      <c r="E15" s="7"/>
      <c r="F15" s="7"/>
      <c r="G15" s="7"/>
    </row>
    <row r="16" spans="1:10" x14ac:dyDescent="0.25">
      <c r="A16" s="7"/>
      <c r="B16" s="7"/>
      <c r="C16" s="7"/>
      <c r="D16" s="7"/>
      <c r="E16" s="7"/>
      <c r="F16" s="7"/>
      <c r="G16" s="7"/>
    </row>
    <row r="17" spans="1:10" x14ac:dyDescent="0.25">
      <c r="A17" s="7"/>
      <c r="B17" s="7"/>
      <c r="C17" s="7"/>
      <c r="D17" s="7"/>
      <c r="E17" s="7"/>
      <c r="F17" s="7"/>
      <c r="G17" s="7"/>
    </row>
    <row r="18" spans="1:10" x14ac:dyDescent="0.25">
      <c r="A18" s="7"/>
      <c r="B18" s="7"/>
      <c r="C18" s="7"/>
      <c r="D18" s="7"/>
      <c r="E18" s="7"/>
      <c r="F18" s="7"/>
      <c r="G18" s="7"/>
    </row>
    <row r="19" spans="1:10" x14ac:dyDescent="0.25">
      <c r="A19" s="7"/>
      <c r="B19" s="7"/>
      <c r="C19" s="7"/>
      <c r="D19" s="7"/>
      <c r="E19" s="7"/>
      <c r="F19" s="7"/>
      <c r="G19" s="7"/>
    </row>
    <row r="20" spans="1:10" x14ac:dyDescent="0.25">
      <c r="A20" s="7"/>
      <c r="B20" s="7"/>
      <c r="C20" s="7"/>
      <c r="D20" s="7"/>
      <c r="E20" s="7"/>
      <c r="F20" s="7"/>
      <c r="G20" s="7"/>
    </row>
    <row r="21" spans="1:10" x14ac:dyDescent="0.25">
      <c r="A21" s="7"/>
      <c r="B21" s="7"/>
      <c r="C21" s="7"/>
      <c r="D21" s="7"/>
      <c r="E21" s="7"/>
      <c r="F21" s="7"/>
      <c r="G21" s="7"/>
    </row>
    <row r="22" spans="1:10" x14ac:dyDescent="0.25">
      <c r="A22" s="7"/>
      <c r="B22" s="7"/>
      <c r="C22" s="7"/>
      <c r="D22" s="7"/>
      <c r="E22" s="7"/>
      <c r="F22" s="7"/>
      <c r="G22" s="7"/>
    </row>
    <row r="25" spans="1:10" ht="23.25" x14ac:dyDescent="0.35">
      <c r="A25" s="169" t="s">
        <v>75</v>
      </c>
      <c r="B25" s="169"/>
      <c r="C25" s="169"/>
      <c r="D25" s="169"/>
      <c r="E25" s="169"/>
      <c r="F25" s="169"/>
      <c r="G25" s="169"/>
      <c r="H25" s="169"/>
      <c r="I25" s="169"/>
      <c r="J25" s="169"/>
    </row>
    <row r="26" spans="1:10" ht="18.75" x14ac:dyDescent="0.3">
      <c r="A26" s="170" t="s">
        <v>26</v>
      </c>
      <c r="B26" s="170"/>
      <c r="C26" s="170"/>
      <c r="D26" s="170"/>
      <c r="E26" s="170"/>
      <c r="F26" s="170"/>
      <c r="G26" s="170"/>
      <c r="H26" s="170"/>
      <c r="I26" s="170"/>
      <c r="J26" s="170"/>
    </row>
    <row r="27" spans="1:10" ht="18.75" x14ac:dyDescent="0.3">
      <c r="A27" s="170" t="s">
        <v>124</v>
      </c>
      <c r="B27" s="170"/>
      <c r="C27" s="170"/>
      <c r="D27" s="170"/>
      <c r="E27" s="170"/>
      <c r="F27" s="170"/>
      <c r="G27" s="170"/>
      <c r="H27" s="170"/>
      <c r="I27" s="170"/>
      <c r="J27" s="170"/>
    </row>
    <row r="28" spans="1:10" x14ac:dyDescent="0.25">
      <c r="A28" s="7"/>
      <c r="B28" s="7"/>
      <c r="C28" s="7"/>
      <c r="D28" s="7"/>
      <c r="E28" s="7"/>
      <c r="F28" s="7"/>
      <c r="G28" s="7"/>
    </row>
    <row r="29" spans="1:10" x14ac:dyDescent="0.25">
      <c r="A29" s="7"/>
      <c r="B29" s="7"/>
      <c r="C29" s="7"/>
      <c r="D29" s="7"/>
      <c r="E29" s="7"/>
      <c r="F29" s="7"/>
      <c r="G29" s="7"/>
    </row>
    <row r="31" spans="1:10" ht="69.95" customHeight="1" x14ac:dyDescent="0.25"/>
    <row r="32" spans="1:10" x14ac:dyDescent="0.25">
      <c r="A32" s="11" t="s">
        <v>145</v>
      </c>
    </row>
    <row r="33" spans="1:1" x14ac:dyDescent="0.25">
      <c r="A33" s="11" t="s">
        <v>51</v>
      </c>
    </row>
  </sheetData>
  <mergeCells count="6">
    <mergeCell ref="A27:J27"/>
    <mergeCell ref="A3:J3"/>
    <mergeCell ref="A4:J4"/>
    <mergeCell ref="A5:J5"/>
    <mergeCell ref="A25:J25"/>
    <mergeCell ref="A26:J26"/>
  </mergeCells>
  <phoneticPr fontId="7" type="noConversion"/>
  <pageMargins left="0.7" right="0.7" top="0.75" bottom="0.75" header="0.3" footer="0.3"/>
  <pageSetup scale="65" fitToWidth="0" fitToHeight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J33"/>
  <sheetViews>
    <sheetView topLeftCell="A10" workbookViewId="0">
      <selection activeCell="A31" activeCellId="1" sqref="A9:XFD9 A31:XFD31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169" t="s">
        <v>75</v>
      </c>
      <c r="B3" s="169"/>
      <c r="C3" s="169"/>
      <c r="D3" s="169"/>
      <c r="E3" s="169"/>
      <c r="F3" s="169"/>
      <c r="G3" s="169"/>
      <c r="H3" s="169"/>
      <c r="I3" s="13"/>
      <c r="J3" s="13"/>
    </row>
    <row r="4" spans="1:10" ht="18.75" x14ac:dyDescent="0.3">
      <c r="A4" s="170" t="s">
        <v>53</v>
      </c>
      <c r="B4" s="170"/>
      <c r="C4" s="170"/>
      <c r="D4" s="170"/>
      <c r="E4" s="170"/>
      <c r="F4" s="170"/>
      <c r="G4" s="170"/>
      <c r="H4" s="170"/>
    </row>
    <row r="5" spans="1:10" ht="18.75" x14ac:dyDescent="0.3">
      <c r="A5" s="170" t="s">
        <v>124</v>
      </c>
      <c r="B5" s="170"/>
      <c r="C5" s="170"/>
      <c r="D5" s="170"/>
      <c r="E5" s="170"/>
      <c r="F5" s="170"/>
      <c r="G5" s="170"/>
      <c r="H5" s="170"/>
    </row>
    <row r="6" spans="1:10" x14ac:dyDescent="0.25">
      <c r="A6" s="7"/>
      <c r="B6" s="7"/>
      <c r="C6" s="7"/>
      <c r="D6" s="7"/>
      <c r="E6" s="7"/>
      <c r="F6" s="7"/>
      <c r="G6" s="7"/>
    </row>
    <row r="7" spans="1:10" x14ac:dyDescent="0.25">
      <c r="A7" s="7"/>
      <c r="B7" s="7"/>
      <c r="C7" s="7"/>
      <c r="D7" s="7"/>
      <c r="E7" s="7"/>
      <c r="F7" s="7"/>
      <c r="G7" s="7"/>
    </row>
    <row r="8" spans="1:10" x14ac:dyDescent="0.25">
      <c r="A8" s="7"/>
      <c r="B8" s="7"/>
      <c r="C8" s="7"/>
      <c r="D8" s="7"/>
      <c r="E8" s="7"/>
      <c r="F8" s="7"/>
      <c r="G8" s="7"/>
    </row>
    <row r="9" spans="1:10" ht="69.95" customHeight="1" x14ac:dyDescent="0.25">
      <c r="A9" s="7"/>
      <c r="B9" s="7"/>
      <c r="C9" s="7"/>
      <c r="D9" s="7"/>
      <c r="E9" s="7"/>
      <c r="F9" s="7"/>
      <c r="G9" s="7"/>
    </row>
    <row r="10" spans="1:10" x14ac:dyDescent="0.25">
      <c r="A10" s="11" t="s">
        <v>116</v>
      </c>
      <c r="B10" s="7"/>
      <c r="C10" s="7"/>
      <c r="D10" s="7"/>
      <c r="E10" s="7"/>
      <c r="F10" s="7"/>
      <c r="G10" s="7"/>
    </row>
    <row r="11" spans="1:10" x14ac:dyDescent="0.25">
      <c r="A11" s="11"/>
      <c r="B11" s="7"/>
      <c r="C11" s="7"/>
      <c r="D11" s="7"/>
      <c r="E11" s="7"/>
      <c r="F11" s="7"/>
      <c r="G11" s="7"/>
    </row>
    <row r="12" spans="1:10" x14ac:dyDescent="0.25">
      <c r="A12" s="7"/>
      <c r="B12" s="7"/>
      <c r="C12" s="7"/>
      <c r="D12" s="7"/>
      <c r="E12" s="7"/>
      <c r="F12" s="7"/>
      <c r="G12" s="7"/>
    </row>
    <row r="13" spans="1:10" x14ac:dyDescent="0.25">
      <c r="A13" s="7"/>
      <c r="B13" s="7"/>
      <c r="C13" s="7"/>
      <c r="D13" s="7"/>
      <c r="E13" s="7"/>
      <c r="F13" s="7"/>
      <c r="G13" s="7"/>
    </row>
    <row r="14" spans="1:10" x14ac:dyDescent="0.25">
      <c r="A14" s="7"/>
      <c r="B14" s="7"/>
      <c r="C14" s="7"/>
      <c r="D14" s="7"/>
      <c r="E14" s="7"/>
      <c r="F14" s="7"/>
      <c r="G14" s="7"/>
    </row>
    <row r="15" spans="1:10" x14ac:dyDescent="0.25">
      <c r="A15" s="7"/>
      <c r="B15" s="7"/>
      <c r="C15" s="7"/>
      <c r="D15" s="7"/>
      <c r="E15" s="7"/>
      <c r="F15" s="7"/>
      <c r="G15" s="7"/>
    </row>
    <row r="16" spans="1:10" x14ac:dyDescent="0.25">
      <c r="A16" s="7"/>
      <c r="B16" s="7"/>
      <c r="C16" s="7"/>
      <c r="D16" s="7"/>
      <c r="E16" s="7"/>
      <c r="F16" s="7"/>
      <c r="G16" s="7"/>
    </row>
    <row r="17" spans="1:8" x14ac:dyDescent="0.25">
      <c r="A17" s="7"/>
      <c r="B17" s="7"/>
      <c r="C17" s="7"/>
      <c r="D17" s="7"/>
      <c r="E17" s="7"/>
      <c r="F17" s="7"/>
      <c r="G17" s="7"/>
    </row>
    <row r="18" spans="1:8" x14ac:dyDescent="0.25">
      <c r="A18" s="7"/>
      <c r="B18" s="7"/>
      <c r="C18" s="7"/>
      <c r="D18" s="7"/>
      <c r="E18" s="7"/>
      <c r="F18" s="7"/>
      <c r="G18" s="7"/>
    </row>
    <row r="19" spans="1:8" x14ac:dyDescent="0.25">
      <c r="A19" s="7"/>
      <c r="B19" s="7"/>
      <c r="C19" s="7"/>
      <c r="D19" s="7"/>
      <c r="E19" s="7"/>
      <c r="F19" s="7"/>
      <c r="G19" s="7"/>
    </row>
    <row r="20" spans="1:8" x14ac:dyDescent="0.25">
      <c r="A20" s="7"/>
      <c r="B20" s="7"/>
      <c r="C20" s="7"/>
      <c r="D20" s="7"/>
      <c r="E20" s="7"/>
      <c r="F20" s="7"/>
      <c r="G20" s="7"/>
    </row>
    <row r="21" spans="1:8" x14ac:dyDescent="0.25">
      <c r="A21" s="7"/>
      <c r="B21" s="7"/>
      <c r="C21" s="7"/>
      <c r="D21" s="7"/>
      <c r="E21" s="7"/>
      <c r="F21" s="7"/>
      <c r="G21" s="7"/>
    </row>
    <row r="25" spans="1:8" ht="23.25" x14ac:dyDescent="0.35">
      <c r="A25" s="169" t="s">
        <v>75</v>
      </c>
      <c r="B25" s="169"/>
      <c r="C25" s="169"/>
      <c r="D25" s="169"/>
      <c r="E25" s="169"/>
      <c r="F25" s="169"/>
      <c r="G25" s="169"/>
      <c r="H25" s="169"/>
    </row>
    <row r="26" spans="1:8" ht="18.75" x14ac:dyDescent="0.3">
      <c r="A26" s="170" t="s">
        <v>52</v>
      </c>
      <c r="B26" s="170"/>
      <c r="C26" s="170"/>
      <c r="D26" s="170"/>
      <c r="E26" s="170"/>
      <c r="F26" s="170"/>
      <c r="G26" s="170"/>
      <c r="H26" s="170"/>
    </row>
    <row r="27" spans="1:8" ht="18.75" x14ac:dyDescent="0.3">
      <c r="A27" s="170" t="s">
        <v>124</v>
      </c>
      <c r="B27" s="170"/>
      <c r="C27" s="170"/>
      <c r="D27" s="170"/>
      <c r="E27" s="170"/>
      <c r="F27" s="170"/>
      <c r="G27" s="170"/>
      <c r="H27" s="170"/>
    </row>
    <row r="28" spans="1:8" x14ac:dyDescent="0.25">
      <c r="A28" s="7"/>
      <c r="B28" s="7"/>
      <c r="C28" s="7"/>
      <c r="D28" s="7"/>
      <c r="E28" s="7"/>
      <c r="F28" s="7"/>
      <c r="G28" s="7"/>
    </row>
    <row r="29" spans="1:8" x14ac:dyDescent="0.25">
      <c r="A29" s="7"/>
      <c r="B29" s="7"/>
      <c r="C29" s="7"/>
      <c r="D29" s="7"/>
      <c r="E29" s="7"/>
      <c r="F29" s="7"/>
      <c r="G29" s="7"/>
    </row>
    <row r="30" spans="1:8" x14ac:dyDescent="0.25">
      <c r="A30" s="7"/>
      <c r="B30" s="7"/>
      <c r="C30" s="7"/>
      <c r="D30" s="7"/>
      <c r="E30" s="7"/>
      <c r="F30" s="7"/>
      <c r="G30" s="7"/>
    </row>
    <row r="31" spans="1:8" ht="69.95" customHeight="1" x14ac:dyDescent="0.25">
      <c r="A31" s="7"/>
      <c r="B31" s="7"/>
      <c r="C31" s="7"/>
      <c r="D31" s="7"/>
      <c r="E31" s="7"/>
      <c r="F31" s="7"/>
      <c r="G31" s="7"/>
    </row>
    <row r="32" spans="1:8" x14ac:dyDescent="0.25">
      <c r="A32" s="11" t="s">
        <v>127</v>
      </c>
      <c r="B32" s="7"/>
      <c r="C32" s="7"/>
      <c r="D32" s="7"/>
      <c r="E32" s="7"/>
      <c r="F32" s="7"/>
      <c r="G32" s="7"/>
    </row>
    <row r="33" spans="1:7" x14ac:dyDescent="0.25">
      <c r="A33" s="11" t="s">
        <v>128</v>
      </c>
      <c r="B33" s="7"/>
      <c r="C33" s="7"/>
      <c r="D33" s="7"/>
      <c r="E33" s="7"/>
      <c r="F33" s="7"/>
      <c r="G33" s="7"/>
    </row>
  </sheetData>
  <mergeCells count="6">
    <mergeCell ref="A25:H25"/>
    <mergeCell ref="A26:H26"/>
    <mergeCell ref="A27:H27"/>
    <mergeCell ref="A3:H3"/>
    <mergeCell ref="A4:H4"/>
    <mergeCell ref="A5:H5"/>
  </mergeCells>
  <phoneticPr fontId="7" type="noConversion"/>
  <pageMargins left="0.7" right="0.7" top="0.75" bottom="0.75" header="0.3" footer="0.3"/>
  <pageSetup scale="73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M53"/>
  <sheetViews>
    <sheetView topLeftCell="A34" zoomScaleNormal="100" workbookViewId="0">
      <selection activeCell="H49" sqref="H49"/>
    </sheetView>
  </sheetViews>
  <sheetFormatPr baseColWidth="10" defaultRowHeight="15" x14ac:dyDescent="0.25"/>
  <cols>
    <col min="5" max="5" width="21.140625" customWidth="1"/>
    <col min="6" max="6" width="14.42578125" style="26" bestFit="1" customWidth="1"/>
    <col min="7" max="7" width="14.42578125" customWidth="1"/>
    <col min="8" max="8" width="13.42578125" customWidth="1"/>
    <col min="9" max="10" width="14.42578125" customWidth="1"/>
    <col min="11" max="11" width="15.42578125" customWidth="1"/>
    <col min="12" max="12" width="14.140625" style="10" bestFit="1" customWidth="1"/>
    <col min="13" max="13" width="13.140625" bestFit="1" customWidth="1"/>
  </cols>
  <sheetData>
    <row r="3" spans="1:10" ht="23.25" x14ac:dyDescent="0.35">
      <c r="A3" s="169" t="s">
        <v>75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8.75" x14ac:dyDescent="0.3">
      <c r="A4" s="170" t="s">
        <v>43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0" ht="18.75" x14ac:dyDescent="0.3">
      <c r="A5" s="170" t="s">
        <v>124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0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5.75" thickBot="1" x14ac:dyDescent="0.3">
      <c r="A8" s="3"/>
      <c r="B8" s="3"/>
      <c r="C8" s="3"/>
      <c r="D8" s="3"/>
      <c r="E8" s="3"/>
      <c r="F8" s="25"/>
      <c r="G8" s="3"/>
      <c r="H8" s="3"/>
      <c r="I8" s="3"/>
      <c r="J8" s="3"/>
    </row>
    <row r="9" spans="1:10" ht="27" thickBot="1" x14ac:dyDescent="0.3">
      <c r="A9" s="124" t="s">
        <v>1</v>
      </c>
      <c r="B9" s="187" t="s">
        <v>49</v>
      </c>
      <c r="C9" s="188"/>
      <c r="D9" s="188"/>
      <c r="E9" s="189"/>
      <c r="F9" s="125" t="s">
        <v>27</v>
      </c>
      <c r="G9" s="127" t="s">
        <v>28</v>
      </c>
      <c r="H9" s="123" t="s">
        <v>29</v>
      </c>
      <c r="I9" s="127" t="s">
        <v>30</v>
      </c>
      <c r="J9" s="131" t="s">
        <v>31</v>
      </c>
    </row>
    <row r="10" spans="1:10" x14ac:dyDescent="0.25">
      <c r="A10" s="101"/>
      <c r="B10" s="101"/>
      <c r="C10" s="4"/>
      <c r="D10" s="4"/>
      <c r="E10" s="102"/>
      <c r="F10" s="110"/>
      <c r="G10" s="95"/>
      <c r="H10" s="5"/>
      <c r="I10" s="95"/>
      <c r="J10" s="116"/>
    </row>
    <row r="11" spans="1:10" x14ac:dyDescent="0.25">
      <c r="A11" s="101"/>
      <c r="B11" s="103" t="s">
        <v>33</v>
      </c>
      <c r="C11" s="4"/>
      <c r="D11" s="4"/>
      <c r="E11" s="102"/>
      <c r="F11" s="110"/>
      <c r="G11" s="95"/>
      <c r="H11" s="5"/>
      <c r="I11" s="95"/>
      <c r="J11" s="116"/>
    </row>
    <row r="12" spans="1:10" x14ac:dyDescent="0.25">
      <c r="A12" s="101"/>
      <c r="B12" s="103" t="s">
        <v>32</v>
      </c>
      <c r="C12" s="4"/>
      <c r="D12" s="4"/>
      <c r="E12" s="102"/>
      <c r="F12" s="110"/>
      <c r="G12" s="95"/>
      <c r="H12" s="5"/>
      <c r="I12" s="95"/>
      <c r="J12" s="116"/>
    </row>
    <row r="13" spans="1:10" x14ac:dyDescent="0.25">
      <c r="A13" s="104">
        <v>1231</v>
      </c>
      <c r="B13" s="101" t="s">
        <v>35</v>
      </c>
      <c r="C13" s="4"/>
      <c r="D13" s="4"/>
      <c r="E13" s="102"/>
      <c r="F13" s="110">
        <v>15671805.26</v>
      </c>
      <c r="G13" s="95">
        <v>0</v>
      </c>
      <c r="H13" s="5">
        <v>0</v>
      </c>
      <c r="I13" s="95"/>
      <c r="J13" s="116"/>
    </row>
    <row r="14" spans="1:10" x14ac:dyDescent="0.25">
      <c r="A14" s="104">
        <v>1233</v>
      </c>
      <c r="B14" s="101" t="s">
        <v>36</v>
      </c>
      <c r="C14" s="4"/>
      <c r="D14" s="4"/>
      <c r="E14" s="102"/>
      <c r="F14" s="110">
        <v>11597713.460000001</v>
      </c>
      <c r="G14" s="95">
        <v>0</v>
      </c>
      <c r="H14" s="5">
        <v>452582.54</v>
      </c>
      <c r="I14" s="138" t="s">
        <v>117</v>
      </c>
      <c r="J14" s="132">
        <v>0.03</v>
      </c>
    </row>
    <row r="15" spans="1:10" x14ac:dyDescent="0.25">
      <c r="A15" s="104">
        <v>12352</v>
      </c>
      <c r="B15" s="101" t="s">
        <v>140</v>
      </c>
      <c r="C15" s="4"/>
      <c r="D15" s="4"/>
      <c r="E15" s="102"/>
      <c r="F15" s="110">
        <v>335615.77</v>
      </c>
      <c r="G15" s="95"/>
      <c r="H15" s="5"/>
      <c r="I15" s="138"/>
      <c r="J15" s="132"/>
    </row>
    <row r="16" spans="1:10" ht="28.5" customHeight="1" x14ac:dyDescent="0.25">
      <c r="A16" s="104">
        <v>12353</v>
      </c>
      <c r="B16" s="190" t="s">
        <v>121</v>
      </c>
      <c r="C16" s="191"/>
      <c r="D16" s="191"/>
      <c r="E16" s="192"/>
      <c r="F16" s="110">
        <v>313925.06</v>
      </c>
      <c r="G16" s="95"/>
      <c r="H16" s="5"/>
      <c r="I16" s="138"/>
      <c r="J16" s="132"/>
    </row>
    <row r="17" spans="1:13" x14ac:dyDescent="0.25">
      <c r="A17" s="104">
        <v>12355</v>
      </c>
      <c r="B17" s="101" t="s">
        <v>105</v>
      </c>
      <c r="C17" s="4"/>
      <c r="D17" s="4"/>
      <c r="E17" s="102"/>
      <c r="F17" s="110">
        <v>1087804.58</v>
      </c>
      <c r="G17" s="95">
        <v>0</v>
      </c>
      <c r="H17" s="5">
        <v>0</v>
      </c>
      <c r="I17" s="95"/>
      <c r="J17" s="116"/>
      <c r="M17" s="21"/>
    </row>
    <row r="18" spans="1:13" x14ac:dyDescent="0.25">
      <c r="A18" s="101"/>
      <c r="B18" s="172" t="s">
        <v>125</v>
      </c>
      <c r="C18" s="168"/>
      <c r="D18" s="168"/>
      <c r="E18" s="173"/>
      <c r="F18" s="126">
        <f>SUM(F13:F17)</f>
        <v>29006864.129999995</v>
      </c>
      <c r="G18" s="128">
        <f>SUM(G13:G17)</f>
        <v>0</v>
      </c>
      <c r="H18" s="130">
        <f>SUM(H13:H17)</f>
        <v>452582.54</v>
      </c>
      <c r="I18" s="97"/>
      <c r="J18" s="133"/>
      <c r="L18" s="19"/>
      <c r="M18" s="18"/>
    </row>
    <row r="19" spans="1:13" x14ac:dyDescent="0.25">
      <c r="A19" s="101"/>
      <c r="B19" s="101"/>
      <c r="C19" s="4"/>
      <c r="D19" s="4"/>
      <c r="E19" s="102"/>
      <c r="F19" s="110"/>
      <c r="G19" s="95"/>
      <c r="H19" s="5"/>
      <c r="I19" s="95"/>
      <c r="J19" s="116"/>
      <c r="K19" s="1"/>
    </row>
    <row r="20" spans="1:13" x14ac:dyDescent="0.25">
      <c r="A20" s="101"/>
      <c r="B20" s="101"/>
      <c r="C20" s="4"/>
      <c r="D20" s="4"/>
      <c r="E20" s="102"/>
      <c r="F20" s="110"/>
      <c r="G20" s="95"/>
      <c r="H20" s="5"/>
      <c r="I20" s="95"/>
      <c r="J20" s="116"/>
      <c r="M20" s="1"/>
    </row>
    <row r="21" spans="1:13" x14ac:dyDescent="0.25">
      <c r="A21" s="101"/>
      <c r="B21" s="103" t="s">
        <v>34</v>
      </c>
      <c r="C21" s="4"/>
      <c r="D21" s="4"/>
      <c r="E21" s="102"/>
      <c r="F21" s="110"/>
      <c r="G21" s="95"/>
      <c r="H21" s="5"/>
      <c r="I21" s="95"/>
      <c r="J21" s="116"/>
      <c r="M21" s="22"/>
    </row>
    <row r="22" spans="1:13" x14ac:dyDescent="0.25">
      <c r="A22" s="104">
        <v>12411</v>
      </c>
      <c r="B22" s="101" t="s">
        <v>37</v>
      </c>
      <c r="C22" s="4"/>
      <c r="D22" s="4"/>
      <c r="E22" s="102"/>
      <c r="F22" s="110">
        <v>327171.57</v>
      </c>
      <c r="G22" s="95">
        <v>0</v>
      </c>
      <c r="H22" s="5">
        <v>69688.479999999996</v>
      </c>
      <c r="I22" s="138" t="s">
        <v>117</v>
      </c>
      <c r="J22" s="132">
        <v>0.1</v>
      </c>
    </row>
    <row r="23" spans="1:13" x14ac:dyDescent="0.25">
      <c r="A23" s="104">
        <v>12412</v>
      </c>
      <c r="B23" s="101" t="s">
        <v>143</v>
      </c>
      <c r="C23" s="4"/>
      <c r="D23" s="4"/>
      <c r="E23" s="102"/>
      <c r="F23" s="110">
        <v>36</v>
      </c>
      <c r="G23" s="95">
        <v>0</v>
      </c>
      <c r="H23" s="5">
        <v>0</v>
      </c>
      <c r="I23" s="95"/>
      <c r="J23" s="116"/>
    </row>
    <row r="24" spans="1:13" x14ac:dyDescent="0.25">
      <c r="A24" s="104">
        <v>12413</v>
      </c>
      <c r="B24" s="101" t="s">
        <v>38</v>
      </c>
      <c r="C24" s="4"/>
      <c r="D24" s="4"/>
      <c r="E24" s="102"/>
      <c r="F24" s="110">
        <v>415286.28</v>
      </c>
      <c r="G24" s="95">
        <v>0</v>
      </c>
      <c r="H24" s="5">
        <v>238573.93</v>
      </c>
      <c r="I24" s="138" t="s">
        <v>117</v>
      </c>
      <c r="J24" s="132">
        <v>0.33</v>
      </c>
    </row>
    <row r="25" spans="1:13" x14ac:dyDescent="0.25">
      <c r="A25" s="104">
        <v>12419</v>
      </c>
      <c r="B25" s="101" t="s">
        <v>39</v>
      </c>
      <c r="C25" s="4"/>
      <c r="D25" s="4"/>
      <c r="E25" s="102"/>
      <c r="F25" s="110">
        <v>20143</v>
      </c>
      <c r="G25" s="95">
        <v>0</v>
      </c>
      <c r="H25" s="5">
        <v>2875</v>
      </c>
      <c r="I25" s="138" t="s">
        <v>117</v>
      </c>
      <c r="J25" s="132">
        <v>0.1</v>
      </c>
    </row>
    <row r="26" spans="1:13" x14ac:dyDescent="0.25">
      <c r="A26" s="104">
        <v>12421</v>
      </c>
      <c r="B26" s="101" t="s">
        <v>63</v>
      </c>
      <c r="C26" s="4"/>
      <c r="D26" s="4"/>
      <c r="E26" s="102"/>
      <c r="F26" s="110">
        <v>19819.259999999998</v>
      </c>
      <c r="G26" s="95">
        <v>0</v>
      </c>
      <c r="H26" s="5">
        <v>12346.49</v>
      </c>
      <c r="I26" s="138" t="s">
        <v>117</v>
      </c>
      <c r="J26" s="132">
        <v>0.1</v>
      </c>
    </row>
    <row r="27" spans="1:13" x14ac:dyDescent="0.25">
      <c r="A27" s="104">
        <v>12422</v>
      </c>
      <c r="B27" s="101" t="s">
        <v>106</v>
      </c>
      <c r="C27" s="4"/>
      <c r="D27" s="4"/>
      <c r="E27" s="102"/>
      <c r="F27" s="110">
        <v>88</v>
      </c>
      <c r="G27" s="95">
        <v>0</v>
      </c>
      <c r="H27" s="5">
        <v>0</v>
      </c>
      <c r="I27" s="95"/>
      <c r="J27" s="134"/>
    </row>
    <row r="28" spans="1:13" x14ac:dyDescent="0.25">
      <c r="A28" s="104">
        <v>12441</v>
      </c>
      <c r="B28" s="101" t="s">
        <v>40</v>
      </c>
      <c r="C28" s="4"/>
      <c r="D28" s="4"/>
      <c r="E28" s="102"/>
      <c r="F28" s="110">
        <v>7908748.9800000004</v>
      </c>
      <c r="G28" s="95">
        <v>0</v>
      </c>
      <c r="H28" s="5">
        <v>3499388.09</v>
      </c>
      <c r="I28" s="138" t="s">
        <v>117</v>
      </c>
      <c r="J28" s="132">
        <v>0.2</v>
      </c>
    </row>
    <row r="29" spans="1:13" x14ac:dyDescent="0.25">
      <c r="A29" s="104">
        <v>12442</v>
      </c>
      <c r="B29" s="101" t="s">
        <v>107</v>
      </c>
      <c r="C29" s="4"/>
      <c r="D29" s="4"/>
      <c r="E29" s="102"/>
      <c r="F29" s="110">
        <v>2</v>
      </c>
      <c r="G29" s="95">
        <v>0</v>
      </c>
      <c r="H29" s="5">
        <v>0</v>
      </c>
      <c r="I29" s="95"/>
      <c r="J29" s="134"/>
    </row>
    <row r="30" spans="1:13" x14ac:dyDescent="0.25">
      <c r="A30" s="104">
        <v>12449</v>
      </c>
      <c r="B30" s="101" t="s">
        <v>108</v>
      </c>
      <c r="C30" s="4"/>
      <c r="D30" s="4"/>
      <c r="E30" s="102"/>
      <c r="F30" s="110">
        <v>4</v>
      </c>
      <c r="G30" s="95">
        <v>0</v>
      </c>
      <c r="H30" s="5">
        <v>0</v>
      </c>
      <c r="I30" s="95"/>
      <c r="J30" s="134"/>
    </row>
    <row r="31" spans="1:13" x14ac:dyDescent="0.25">
      <c r="A31" s="104">
        <v>12451</v>
      </c>
      <c r="B31" s="101" t="s">
        <v>122</v>
      </c>
      <c r="C31" s="4"/>
      <c r="D31" s="4"/>
      <c r="E31" s="102"/>
      <c r="F31" s="110">
        <v>32483</v>
      </c>
      <c r="G31" s="95">
        <v>0</v>
      </c>
      <c r="H31" s="5">
        <v>1453.87</v>
      </c>
      <c r="I31" s="138" t="s">
        <v>117</v>
      </c>
      <c r="J31" s="132">
        <v>0.05</v>
      </c>
    </row>
    <row r="32" spans="1:13" ht="30" customHeight="1" x14ac:dyDescent="0.25">
      <c r="A32" s="104">
        <v>12464</v>
      </c>
      <c r="B32" s="190" t="s">
        <v>142</v>
      </c>
      <c r="C32" s="191"/>
      <c r="D32" s="191"/>
      <c r="E32" s="192"/>
      <c r="F32" s="110">
        <v>239770.12</v>
      </c>
      <c r="G32" s="95">
        <v>0</v>
      </c>
      <c r="H32" s="5">
        <v>17862.669999999998</v>
      </c>
      <c r="I32" s="138" t="s">
        <v>117</v>
      </c>
      <c r="J32" s="132">
        <v>0.05</v>
      </c>
    </row>
    <row r="33" spans="1:13" x14ac:dyDescent="0.25">
      <c r="A33" s="104">
        <v>12465</v>
      </c>
      <c r="B33" s="101" t="s">
        <v>41</v>
      </c>
      <c r="C33" s="4"/>
      <c r="D33" s="4"/>
      <c r="E33" s="102"/>
      <c r="F33" s="110">
        <v>239752.66</v>
      </c>
      <c r="G33" s="95">
        <v>0</v>
      </c>
      <c r="H33" s="5">
        <v>3619.2</v>
      </c>
      <c r="I33" s="138" t="s">
        <v>117</v>
      </c>
      <c r="J33" s="132">
        <v>0.05</v>
      </c>
    </row>
    <row r="34" spans="1:13" ht="30" customHeight="1" x14ac:dyDescent="0.25">
      <c r="A34" s="104">
        <v>12466</v>
      </c>
      <c r="B34" s="190" t="s">
        <v>141</v>
      </c>
      <c r="C34" s="191"/>
      <c r="D34" s="191"/>
      <c r="E34" s="192"/>
      <c r="F34" s="110">
        <v>47560</v>
      </c>
      <c r="G34" s="95">
        <v>0</v>
      </c>
      <c r="H34" s="5">
        <v>8323</v>
      </c>
      <c r="I34" s="138" t="s">
        <v>117</v>
      </c>
      <c r="J34" s="132">
        <v>0.05</v>
      </c>
    </row>
    <row r="35" spans="1:13" x14ac:dyDescent="0.25">
      <c r="A35" s="104">
        <v>12467</v>
      </c>
      <c r="B35" s="101" t="s">
        <v>42</v>
      </c>
      <c r="C35" s="4"/>
      <c r="D35" s="4"/>
      <c r="E35" s="102"/>
      <c r="F35" s="110">
        <v>455793.44</v>
      </c>
      <c r="G35" s="95">
        <v>0</v>
      </c>
      <c r="H35" s="5">
        <v>27523.56</v>
      </c>
      <c r="I35" s="138" t="s">
        <v>117</v>
      </c>
      <c r="J35" s="132">
        <v>0.05</v>
      </c>
    </row>
    <row r="36" spans="1:13" x14ac:dyDescent="0.25">
      <c r="A36" s="104">
        <v>12469</v>
      </c>
      <c r="B36" s="101" t="s">
        <v>71</v>
      </c>
      <c r="C36" s="4"/>
      <c r="D36" s="4"/>
      <c r="E36" s="102"/>
      <c r="F36" s="110">
        <v>55100</v>
      </c>
      <c r="G36" s="95">
        <v>0</v>
      </c>
      <c r="H36" s="5">
        <f>4591.67+24230.56</f>
        <v>28822.230000000003</v>
      </c>
      <c r="I36" s="138" t="s">
        <v>117</v>
      </c>
      <c r="J36" s="132">
        <v>0.05</v>
      </c>
    </row>
    <row r="37" spans="1:13" x14ac:dyDescent="0.25">
      <c r="A37" s="104">
        <v>12471</v>
      </c>
      <c r="B37" s="101" t="s">
        <v>123</v>
      </c>
      <c r="C37" s="4"/>
      <c r="D37" s="4"/>
      <c r="E37" s="102"/>
      <c r="F37" s="110">
        <v>3686.94</v>
      </c>
      <c r="G37" s="95"/>
      <c r="H37" s="5"/>
      <c r="I37" s="138"/>
      <c r="J37" s="132"/>
    </row>
    <row r="38" spans="1:13" x14ac:dyDescent="0.25">
      <c r="A38" s="101"/>
      <c r="B38" s="172" t="s">
        <v>125</v>
      </c>
      <c r="C38" s="168"/>
      <c r="D38" s="168"/>
      <c r="E38" s="173"/>
      <c r="F38" s="126">
        <f>SUM(F22:F37)</f>
        <v>9765445.2499999981</v>
      </c>
      <c r="G38" s="128">
        <f>SUM(G22:G35)</f>
        <v>0</v>
      </c>
      <c r="H38" s="130">
        <f>SUM(H22:H36)</f>
        <v>3910476.52</v>
      </c>
      <c r="I38" s="97"/>
      <c r="J38" s="135"/>
      <c r="K38" s="1"/>
      <c r="L38" s="21"/>
      <c r="M38" s="1"/>
    </row>
    <row r="39" spans="1:13" x14ac:dyDescent="0.25">
      <c r="A39" s="101"/>
      <c r="B39" s="101"/>
      <c r="C39" s="4"/>
      <c r="D39" s="4"/>
      <c r="E39" s="102"/>
      <c r="F39" s="110"/>
      <c r="G39" s="95"/>
      <c r="H39" s="5"/>
      <c r="I39" s="95"/>
      <c r="J39" s="134"/>
    </row>
    <row r="40" spans="1:13" ht="15.75" thickBot="1" x14ac:dyDescent="0.3">
      <c r="A40" s="101"/>
      <c r="B40" s="172" t="s">
        <v>144</v>
      </c>
      <c r="C40" s="168"/>
      <c r="D40" s="168"/>
      <c r="E40" s="173"/>
      <c r="F40" s="52">
        <f>+F38+F18</f>
        <v>38772309.379999995</v>
      </c>
      <c r="G40" s="129">
        <f>+G38+G18</f>
        <v>0</v>
      </c>
      <c r="H40" s="106">
        <f>+H38+H18</f>
        <v>4363059.0599999996</v>
      </c>
      <c r="I40" s="55"/>
      <c r="J40" s="136"/>
    </row>
    <row r="41" spans="1:13" ht="16.5" thickTop="1" thickBot="1" x14ac:dyDescent="0.3">
      <c r="A41" s="47"/>
      <c r="B41" s="47"/>
      <c r="C41" s="35"/>
      <c r="D41" s="35"/>
      <c r="E41" s="48"/>
      <c r="F41" s="53"/>
      <c r="G41" s="41"/>
      <c r="H41" s="36"/>
      <c r="I41" s="53"/>
      <c r="J41" s="137"/>
    </row>
    <row r="42" spans="1:13" x14ac:dyDescent="0.25">
      <c r="J42" s="32"/>
    </row>
    <row r="44" spans="1:13" x14ac:dyDescent="0.25">
      <c r="A44" s="10" t="s">
        <v>129</v>
      </c>
    </row>
    <row r="45" spans="1:13" x14ac:dyDescent="0.25">
      <c r="A45" t="s">
        <v>130</v>
      </c>
    </row>
    <row r="46" spans="1:13" x14ac:dyDescent="0.25">
      <c r="A46" t="s">
        <v>131</v>
      </c>
    </row>
    <row r="47" spans="1:13" x14ac:dyDescent="0.25">
      <c r="A47" t="s">
        <v>132</v>
      </c>
    </row>
    <row r="48" spans="1:13" x14ac:dyDescent="0.25">
      <c r="A48" t="s">
        <v>133</v>
      </c>
    </row>
    <row r="49" spans="1:8" x14ac:dyDescent="0.25">
      <c r="A49" t="s">
        <v>134</v>
      </c>
    </row>
    <row r="50" spans="1:8" x14ac:dyDescent="0.25">
      <c r="F50" s="9"/>
    </row>
    <row r="51" spans="1:8" x14ac:dyDescent="0.25">
      <c r="F51" s="9"/>
    </row>
    <row r="52" spans="1:8" x14ac:dyDescent="0.25">
      <c r="F52" s="9"/>
    </row>
    <row r="53" spans="1:8" x14ac:dyDescent="0.25">
      <c r="H53" s="1"/>
    </row>
  </sheetData>
  <mergeCells count="10">
    <mergeCell ref="B40:E40"/>
    <mergeCell ref="B38:E38"/>
    <mergeCell ref="A3:J3"/>
    <mergeCell ref="A4:J4"/>
    <mergeCell ref="A5:J5"/>
    <mergeCell ref="B9:E9"/>
    <mergeCell ref="B18:E18"/>
    <mergeCell ref="B16:E16"/>
    <mergeCell ref="B34:E34"/>
    <mergeCell ref="B32:E32"/>
  </mergeCells>
  <phoneticPr fontId="7" type="noConversion"/>
  <pageMargins left="0.70866141732283472" right="0.70866141732283472" top="0.74803149606299213" bottom="0.74803149606299213" header="0.31496062992125984" footer="0.31496062992125984"/>
  <pageSetup scale="6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H39"/>
  <sheetViews>
    <sheetView topLeftCell="A22" workbookViewId="0">
      <selection activeCell="A37" activeCellId="2" sqref="A9:XFD9 A23:XFD23 A37:XFD37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 x14ac:dyDescent="0.35">
      <c r="A3" s="169" t="s">
        <v>75</v>
      </c>
      <c r="B3" s="169"/>
      <c r="C3" s="169"/>
      <c r="D3" s="169"/>
      <c r="E3" s="169"/>
      <c r="F3" s="169"/>
      <c r="G3" s="169"/>
      <c r="H3" s="169"/>
    </row>
    <row r="4" spans="1:8" ht="18.75" x14ac:dyDescent="0.3">
      <c r="A4" s="170" t="s">
        <v>54</v>
      </c>
      <c r="B4" s="170"/>
      <c r="C4" s="170"/>
      <c r="D4" s="170"/>
      <c r="E4" s="170"/>
      <c r="F4" s="170"/>
      <c r="G4" s="170"/>
      <c r="H4" s="170"/>
    </row>
    <row r="5" spans="1:8" ht="18.75" x14ac:dyDescent="0.3">
      <c r="A5" s="170" t="s">
        <v>124</v>
      </c>
      <c r="B5" s="170"/>
      <c r="C5" s="170"/>
      <c r="D5" s="170"/>
      <c r="E5" s="170"/>
      <c r="F5" s="170"/>
      <c r="G5" s="170"/>
      <c r="H5" s="170"/>
    </row>
    <row r="6" spans="1:8" x14ac:dyDescent="0.25">
      <c r="A6" s="7"/>
      <c r="B6" s="7"/>
      <c r="C6" s="7"/>
      <c r="D6" s="7"/>
      <c r="E6" s="7"/>
      <c r="F6" s="7"/>
      <c r="G6" s="7"/>
    </row>
    <row r="7" spans="1:8" x14ac:dyDescent="0.25">
      <c r="A7" s="7"/>
      <c r="B7" s="7"/>
      <c r="C7" s="7"/>
      <c r="D7" s="7"/>
      <c r="E7" s="7"/>
      <c r="F7" s="7"/>
      <c r="G7" s="7"/>
    </row>
    <row r="8" spans="1:8" x14ac:dyDescent="0.25">
      <c r="A8" s="7"/>
      <c r="B8" s="7"/>
      <c r="C8" s="7"/>
      <c r="D8" s="7"/>
      <c r="E8" s="7"/>
      <c r="F8" s="7"/>
      <c r="G8" s="7"/>
    </row>
    <row r="9" spans="1:8" ht="39.950000000000003" customHeight="1" x14ac:dyDescent="0.25">
      <c r="A9" s="7"/>
      <c r="B9" s="7"/>
      <c r="C9" s="7"/>
      <c r="D9" s="7"/>
      <c r="E9" s="7"/>
      <c r="F9" s="7"/>
      <c r="G9" s="7"/>
    </row>
    <row r="10" spans="1:8" x14ac:dyDescent="0.25">
      <c r="A10" s="11" t="s">
        <v>135</v>
      </c>
      <c r="B10" s="7"/>
      <c r="C10" s="7"/>
      <c r="D10" s="7"/>
      <c r="E10" s="7"/>
      <c r="F10" s="7"/>
      <c r="G10" s="7"/>
    </row>
    <row r="11" spans="1:8" x14ac:dyDescent="0.25">
      <c r="A11" s="11" t="s">
        <v>136</v>
      </c>
      <c r="B11" s="7"/>
      <c r="C11" s="7"/>
      <c r="D11" s="7"/>
      <c r="E11" s="7"/>
      <c r="F11" s="7"/>
      <c r="G11" s="7"/>
    </row>
    <row r="12" spans="1:8" x14ac:dyDescent="0.25">
      <c r="A12" s="7"/>
      <c r="B12" s="7"/>
      <c r="C12" s="7"/>
      <c r="D12" s="7"/>
      <c r="E12" s="7"/>
      <c r="F12" s="7"/>
      <c r="G12" s="7"/>
    </row>
    <row r="13" spans="1:8" x14ac:dyDescent="0.25">
      <c r="A13" s="7"/>
      <c r="B13" s="7"/>
      <c r="C13" s="7"/>
      <c r="D13" s="7"/>
      <c r="E13" s="7"/>
      <c r="F13" s="7"/>
      <c r="G13" s="7"/>
    </row>
    <row r="17" spans="1:8" ht="23.25" x14ac:dyDescent="0.35">
      <c r="A17" s="169" t="s">
        <v>75</v>
      </c>
      <c r="B17" s="169"/>
      <c r="C17" s="169"/>
      <c r="D17" s="169"/>
      <c r="E17" s="169"/>
      <c r="F17" s="169"/>
      <c r="G17" s="169"/>
      <c r="H17" s="169"/>
    </row>
    <row r="18" spans="1:8" ht="18.75" x14ac:dyDescent="0.3">
      <c r="A18" s="170" t="s">
        <v>66</v>
      </c>
      <c r="B18" s="170"/>
      <c r="C18" s="170"/>
      <c r="D18" s="170"/>
      <c r="E18" s="170"/>
      <c r="F18" s="170"/>
      <c r="G18" s="170"/>
      <c r="H18" s="170"/>
    </row>
    <row r="19" spans="1:8" ht="18.75" x14ac:dyDescent="0.3">
      <c r="A19" s="170" t="s">
        <v>124</v>
      </c>
      <c r="B19" s="170"/>
      <c r="C19" s="170"/>
      <c r="D19" s="170"/>
      <c r="E19" s="170"/>
      <c r="F19" s="170"/>
      <c r="G19" s="170"/>
      <c r="H19" s="170"/>
    </row>
    <row r="20" spans="1:8" x14ac:dyDescent="0.25">
      <c r="A20" s="7"/>
      <c r="B20" s="7"/>
      <c r="C20" s="7"/>
      <c r="D20" s="7"/>
      <c r="E20" s="7"/>
      <c r="F20" s="7"/>
      <c r="G20" s="7"/>
    </row>
    <row r="21" spans="1:8" x14ac:dyDescent="0.25">
      <c r="A21" s="7"/>
      <c r="B21" s="7"/>
      <c r="C21" s="7"/>
      <c r="D21" s="7"/>
      <c r="E21" s="7"/>
      <c r="F21" s="7"/>
      <c r="G21" s="7"/>
    </row>
    <row r="22" spans="1:8" x14ac:dyDescent="0.25">
      <c r="A22" s="7"/>
      <c r="B22" s="7"/>
      <c r="C22" s="7"/>
      <c r="D22" s="7"/>
      <c r="E22" s="7"/>
      <c r="F22" s="7"/>
      <c r="G22" s="7"/>
    </row>
    <row r="23" spans="1:8" ht="39.950000000000003" customHeight="1" x14ac:dyDescent="0.25">
      <c r="A23" s="7"/>
      <c r="B23" s="7"/>
      <c r="C23" s="7"/>
      <c r="D23" s="7"/>
      <c r="E23" s="7"/>
      <c r="F23" s="7"/>
      <c r="G23" s="7"/>
    </row>
    <row r="24" spans="1:8" x14ac:dyDescent="0.25">
      <c r="A24" s="11" t="s">
        <v>135</v>
      </c>
      <c r="B24" s="7"/>
      <c r="C24" s="7"/>
      <c r="D24" s="7"/>
      <c r="E24" s="7"/>
      <c r="F24" s="7"/>
      <c r="G24" s="7"/>
    </row>
    <row r="25" spans="1:8" x14ac:dyDescent="0.25">
      <c r="A25" s="11" t="s">
        <v>136</v>
      </c>
      <c r="B25" s="7"/>
      <c r="C25" s="7"/>
      <c r="D25" s="7"/>
      <c r="E25" s="7"/>
      <c r="F25" s="7"/>
      <c r="G25" s="7"/>
    </row>
    <row r="31" spans="1:8" ht="23.25" x14ac:dyDescent="0.35">
      <c r="A31" s="169" t="s">
        <v>75</v>
      </c>
      <c r="B31" s="169"/>
      <c r="C31" s="169"/>
      <c r="D31" s="169"/>
      <c r="E31" s="169"/>
      <c r="F31" s="169"/>
      <c r="G31" s="169"/>
      <c r="H31" s="169"/>
    </row>
    <row r="32" spans="1:8" ht="18.75" x14ac:dyDescent="0.3">
      <c r="A32" s="170" t="s">
        <v>55</v>
      </c>
      <c r="B32" s="170"/>
      <c r="C32" s="170"/>
      <c r="D32" s="170"/>
      <c r="E32" s="170"/>
      <c r="F32" s="170"/>
      <c r="G32" s="170"/>
      <c r="H32" s="170"/>
    </row>
    <row r="33" spans="1:8" ht="18.75" x14ac:dyDescent="0.3">
      <c r="A33" s="170" t="s">
        <v>124</v>
      </c>
      <c r="B33" s="170"/>
      <c r="C33" s="170"/>
      <c r="D33" s="170"/>
      <c r="E33" s="170"/>
      <c r="F33" s="170"/>
      <c r="G33" s="170"/>
      <c r="H33" s="170"/>
    </row>
    <row r="34" spans="1:8" x14ac:dyDescent="0.25">
      <c r="A34" s="7"/>
      <c r="B34" s="7"/>
      <c r="C34" s="7"/>
      <c r="D34" s="7"/>
      <c r="E34" s="7"/>
      <c r="F34" s="7"/>
      <c r="G34" s="7"/>
    </row>
    <row r="35" spans="1:8" x14ac:dyDescent="0.25">
      <c r="A35" s="7"/>
      <c r="B35" s="7"/>
      <c r="C35" s="7"/>
      <c r="D35" s="7"/>
      <c r="E35" s="7"/>
      <c r="F35" s="7"/>
      <c r="G35" s="7"/>
    </row>
    <row r="36" spans="1:8" x14ac:dyDescent="0.25">
      <c r="A36" s="7"/>
      <c r="B36" s="7"/>
      <c r="C36" s="7"/>
      <c r="D36" s="7"/>
      <c r="E36" s="7"/>
      <c r="F36" s="7"/>
      <c r="G36" s="7"/>
    </row>
    <row r="37" spans="1:8" ht="39.950000000000003" customHeight="1" x14ac:dyDescent="0.25">
      <c r="A37" s="7"/>
      <c r="B37" s="7"/>
      <c r="C37" s="7"/>
      <c r="D37" s="7"/>
      <c r="E37" s="7"/>
      <c r="F37" s="7"/>
      <c r="G37" s="7"/>
    </row>
    <row r="38" spans="1:8" x14ac:dyDescent="0.25">
      <c r="A38" s="11" t="s">
        <v>135</v>
      </c>
      <c r="B38" s="7"/>
      <c r="C38" s="7"/>
      <c r="D38" s="7"/>
      <c r="E38" s="7"/>
      <c r="F38" s="7"/>
      <c r="G38" s="7"/>
    </row>
    <row r="39" spans="1:8" x14ac:dyDescent="0.25">
      <c r="A39" s="11" t="s">
        <v>136</v>
      </c>
      <c r="B39" s="7"/>
      <c r="C39" s="7"/>
      <c r="D39" s="7"/>
      <c r="E39" s="7"/>
      <c r="F39" s="7"/>
      <c r="G39" s="7"/>
    </row>
  </sheetData>
  <mergeCells count="9">
    <mergeCell ref="A32:H32"/>
    <mergeCell ref="A33:H33"/>
    <mergeCell ref="A19:H19"/>
    <mergeCell ref="A18:H18"/>
    <mergeCell ref="A3:H3"/>
    <mergeCell ref="A4:H4"/>
    <mergeCell ref="A5:H5"/>
    <mergeCell ref="A17:H17"/>
    <mergeCell ref="A31:H31"/>
  </mergeCells>
  <phoneticPr fontId="7" type="noConversion"/>
  <pageMargins left="0.7" right="0.7" top="0.75" bottom="0.75" header="0.3" footer="0.3"/>
  <pageSetup scale="80" fitToHeight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M25"/>
  <sheetViews>
    <sheetView topLeftCell="A19" workbookViewId="0">
      <selection activeCell="G24" sqref="G24"/>
    </sheetView>
  </sheetViews>
  <sheetFormatPr baseColWidth="10" defaultRowHeight="15" x14ac:dyDescent="0.25"/>
  <cols>
    <col min="5" max="5" width="21.140625" customWidth="1"/>
    <col min="6" max="6" width="14.42578125" style="26" bestFit="1" customWidth="1"/>
    <col min="7" max="10" width="14.42578125" customWidth="1"/>
    <col min="11" max="11" width="12.42578125" bestFit="1" customWidth="1"/>
    <col min="12" max="12" width="13.140625" bestFit="1" customWidth="1"/>
  </cols>
  <sheetData>
    <row r="3" spans="1:13" ht="23.25" x14ac:dyDescent="0.35">
      <c r="A3" s="169" t="s">
        <v>75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3" ht="18.75" x14ac:dyDescent="0.3">
      <c r="A4" s="170" t="s">
        <v>44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3" ht="18.75" x14ac:dyDescent="0.3">
      <c r="A5" s="170" t="s">
        <v>124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3" ht="18.75" x14ac:dyDescent="0.3">
      <c r="A6" s="8"/>
      <c r="B6" s="8"/>
      <c r="C6" s="8"/>
      <c r="D6" s="8"/>
      <c r="E6" s="8"/>
      <c r="F6" s="24"/>
      <c r="G6" s="8"/>
      <c r="H6" s="8"/>
      <c r="I6" s="8"/>
      <c r="J6" s="8"/>
    </row>
    <row r="7" spans="1:13" ht="18.75" x14ac:dyDescent="0.3">
      <c r="A7" s="8"/>
      <c r="B7" s="8"/>
      <c r="C7" s="8"/>
      <c r="D7" s="8"/>
      <c r="E7" s="8"/>
      <c r="F7" s="24"/>
      <c r="G7" s="8"/>
      <c r="H7" s="8"/>
      <c r="I7" s="8"/>
      <c r="J7" s="8"/>
    </row>
    <row r="8" spans="1:13" ht="15.75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ht="15.75" thickBot="1" x14ac:dyDescent="0.3">
      <c r="A9" s="179" t="s">
        <v>1</v>
      </c>
      <c r="B9" s="179" t="s">
        <v>49</v>
      </c>
      <c r="C9" s="180"/>
      <c r="D9" s="180"/>
      <c r="E9" s="181"/>
      <c r="F9" s="185" t="s">
        <v>25</v>
      </c>
      <c r="G9" s="187" t="s">
        <v>24</v>
      </c>
      <c r="H9" s="188"/>
      <c r="I9" s="188"/>
      <c r="J9" s="189"/>
    </row>
    <row r="10" spans="1:13" ht="26.25" customHeight="1" thickBot="1" x14ac:dyDescent="0.3">
      <c r="A10" s="182"/>
      <c r="B10" s="182"/>
      <c r="C10" s="183"/>
      <c r="D10" s="183"/>
      <c r="E10" s="184"/>
      <c r="F10" s="186"/>
      <c r="G10" s="139" t="s">
        <v>20</v>
      </c>
      <c r="H10" s="140" t="s">
        <v>21</v>
      </c>
      <c r="I10" s="139" t="s">
        <v>22</v>
      </c>
      <c r="J10" s="141" t="s">
        <v>23</v>
      </c>
    </row>
    <row r="11" spans="1:13" x14ac:dyDescent="0.25">
      <c r="A11" s="101"/>
      <c r="B11" s="101"/>
      <c r="C11" s="4"/>
      <c r="D11" s="4"/>
      <c r="E11" s="102"/>
      <c r="F11" s="9"/>
      <c r="G11" s="95"/>
      <c r="H11" s="5"/>
      <c r="I11" s="95"/>
      <c r="J11" s="116"/>
    </row>
    <row r="12" spans="1:13" x14ac:dyDescent="0.25">
      <c r="A12" s="101"/>
      <c r="B12" s="103" t="s">
        <v>45</v>
      </c>
      <c r="C12" s="4"/>
      <c r="D12" s="4"/>
      <c r="E12" s="102"/>
      <c r="F12" s="9"/>
      <c r="G12" s="95"/>
      <c r="H12" s="5"/>
      <c r="I12" s="95"/>
      <c r="J12" s="116"/>
    </row>
    <row r="13" spans="1:13" x14ac:dyDescent="0.25">
      <c r="A13" s="104">
        <v>2111</v>
      </c>
      <c r="B13" s="101" t="s">
        <v>46</v>
      </c>
      <c r="C13" s="4"/>
      <c r="D13" s="4"/>
      <c r="E13" s="102"/>
      <c r="F13" s="9">
        <f>2000+38732.26</f>
        <v>40732.26</v>
      </c>
      <c r="G13" s="110">
        <v>14934.36</v>
      </c>
      <c r="H13" s="9">
        <v>18797.900000000001</v>
      </c>
      <c r="I13" s="110">
        <v>0</v>
      </c>
      <c r="J13" s="117">
        <v>7000</v>
      </c>
      <c r="K13" s="1"/>
      <c r="L13" s="1"/>
    </row>
    <row r="14" spans="1:13" x14ac:dyDescent="0.25">
      <c r="A14" s="104">
        <v>2112</v>
      </c>
      <c r="B14" s="101" t="s">
        <v>47</v>
      </c>
      <c r="C14" s="4"/>
      <c r="D14" s="4"/>
      <c r="E14" s="102"/>
      <c r="F14" s="9">
        <f>225979.34+672+193200+4290.03</f>
        <v>424141.37</v>
      </c>
      <c r="G14" s="110">
        <v>164692.70000000001</v>
      </c>
      <c r="H14" s="9">
        <v>246088.76</v>
      </c>
      <c r="I14" s="110">
        <v>0</v>
      </c>
      <c r="J14" s="117">
        <v>13359.91</v>
      </c>
      <c r="K14" s="1"/>
      <c r="L14" s="1"/>
      <c r="M14" s="1"/>
    </row>
    <row r="15" spans="1:13" x14ac:dyDescent="0.25">
      <c r="A15" s="104">
        <v>2115</v>
      </c>
      <c r="B15" s="101" t="s">
        <v>73</v>
      </c>
      <c r="C15" s="4"/>
      <c r="D15" s="4"/>
      <c r="E15" s="102"/>
      <c r="F15" s="9">
        <f>16500+17146+32027.3</f>
        <v>65673.3</v>
      </c>
      <c r="G15" s="110">
        <v>65121.599999999999</v>
      </c>
      <c r="H15" s="9">
        <v>0</v>
      </c>
      <c r="I15" s="110">
        <v>0</v>
      </c>
      <c r="J15" s="117">
        <v>551.70000000000005</v>
      </c>
      <c r="K15" s="1"/>
      <c r="L15" s="1"/>
      <c r="M15" s="1"/>
    </row>
    <row r="16" spans="1:13" x14ac:dyDescent="0.25">
      <c r="A16" s="104">
        <v>2117</v>
      </c>
      <c r="B16" s="101" t="s">
        <v>64</v>
      </c>
      <c r="C16" s="4"/>
      <c r="D16" s="4"/>
      <c r="E16" s="102"/>
      <c r="F16" s="9">
        <f>9956.25+10000+349027.57+71365.91+246000+2650+(-13557.25)+19621+2250+972500+(-2500)+(-1211000)+(-92.4)+6500+305955.88+(-23195)+(-0.26)+0.69+479.57+449.56+35030.56</f>
        <v>781442.07999999984</v>
      </c>
      <c r="G16" s="110">
        <v>658652.72</v>
      </c>
      <c r="H16" s="9">
        <v>0</v>
      </c>
      <c r="I16" s="110">
        <v>0</v>
      </c>
      <c r="J16" s="117">
        <v>122789.36</v>
      </c>
      <c r="K16" s="1"/>
      <c r="L16" s="1"/>
      <c r="M16" s="1"/>
    </row>
    <row r="17" spans="1:13" x14ac:dyDescent="0.25">
      <c r="A17" s="104">
        <v>2119</v>
      </c>
      <c r="B17" s="101" t="s">
        <v>48</v>
      </c>
      <c r="C17" s="4"/>
      <c r="D17" s="4"/>
      <c r="E17" s="102"/>
      <c r="F17" s="9">
        <f>8200+19423.07+(-0.11)</f>
        <v>27622.959999999999</v>
      </c>
      <c r="G17" s="110">
        <v>2000</v>
      </c>
      <c r="H17" s="9">
        <v>18544</v>
      </c>
      <c r="I17" s="110">
        <v>6838.64</v>
      </c>
      <c r="J17" s="117">
        <v>240.32</v>
      </c>
      <c r="K17" s="1"/>
      <c r="L17" s="1"/>
    </row>
    <row r="18" spans="1:13" ht="15.75" thickBot="1" x14ac:dyDescent="0.3">
      <c r="A18" s="101"/>
      <c r="B18" s="172" t="s">
        <v>125</v>
      </c>
      <c r="C18" s="168"/>
      <c r="D18" s="168"/>
      <c r="E18" s="173"/>
      <c r="F18" s="106">
        <f>SUM(F13:F17)</f>
        <v>1339611.9699999997</v>
      </c>
      <c r="G18" s="111">
        <f>SUM(G13:G17)</f>
        <v>905401.38</v>
      </c>
      <c r="H18" s="106">
        <f>SUM(H13:H17)</f>
        <v>283430.66000000003</v>
      </c>
      <c r="I18" s="111">
        <f>SUM(I13:I17)</f>
        <v>6838.64</v>
      </c>
      <c r="J18" s="118">
        <f>SUM(J13:J17)</f>
        <v>143941.29</v>
      </c>
      <c r="K18" s="1"/>
      <c r="L18" s="1"/>
      <c r="M18" s="18"/>
    </row>
    <row r="19" spans="1:13" ht="15.75" thickTop="1" x14ac:dyDescent="0.25">
      <c r="A19" s="101"/>
      <c r="B19" s="101"/>
      <c r="C19" s="4"/>
      <c r="D19" s="4"/>
      <c r="E19" s="102"/>
      <c r="F19" s="9"/>
      <c r="G19" s="110"/>
      <c r="H19" s="9"/>
      <c r="I19" s="110"/>
      <c r="J19" s="117"/>
      <c r="K19" s="1"/>
    </row>
    <row r="20" spans="1:13" x14ac:dyDescent="0.25">
      <c r="A20" s="101"/>
      <c r="B20" s="101"/>
      <c r="C20" s="4"/>
      <c r="D20" s="4"/>
      <c r="E20" s="102"/>
      <c r="F20" s="9"/>
      <c r="G20" s="110"/>
      <c r="H20" s="9"/>
      <c r="I20" s="110"/>
      <c r="J20" s="117"/>
      <c r="K20" s="1"/>
    </row>
    <row r="21" spans="1:13" ht="15.75" thickBot="1" x14ac:dyDescent="0.3">
      <c r="A21" s="47"/>
      <c r="B21" s="47"/>
      <c r="C21" s="35"/>
      <c r="D21" s="35"/>
      <c r="E21" s="48"/>
      <c r="F21" s="36"/>
      <c r="G21" s="41"/>
      <c r="H21" s="36"/>
      <c r="I21" s="53"/>
      <c r="J21" s="113"/>
    </row>
    <row r="24" spans="1:13" x14ac:dyDescent="0.25">
      <c r="F24" s="27"/>
    </row>
    <row r="25" spans="1:13" x14ac:dyDescent="0.25">
      <c r="F25" s="27"/>
    </row>
  </sheetData>
  <mergeCells count="8">
    <mergeCell ref="B18:E18"/>
    <mergeCell ref="A3:J3"/>
    <mergeCell ref="A4:J4"/>
    <mergeCell ref="A5:J5"/>
    <mergeCell ref="A9:A10"/>
    <mergeCell ref="B9:E10"/>
    <mergeCell ref="F9:F10"/>
    <mergeCell ref="G9:J9"/>
  </mergeCells>
  <phoneticPr fontId="7" type="noConversion"/>
  <pageMargins left="0.7" right="0.7" top="0.75" bottom="0.75" header="0.3" footer="0.3"/>
  <pageSetup scale="66" fitToHeight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6"/>
  <sheetViews>
    <sheetView tabSelected="1" workbookViewId="0">
      <selection activeCell="G5" sqref="G5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8.5703125" customWidth="1"/>
    <col min="10" max="10" width="18.7109375" bestFit="1" customWidth="1"/>
  </cols>
  <sheetData>
    <row r="3" spans="1:7" ht="23.25" x14ac:dyDescent="0.35">
      <c r="A3" s="169" t="s">
        <v>75</v>
      </c>
      <c r="B3" s="169"/>
      <c r="C3" s="169"/>
      <c r="D3" s="169"/>
      <c r="E3" s="169"/>
      <c r="F3" s="169"/>
      <c r="G3" s="13"/>
    </row>
    <row r="4" spans="1:7" ht="18.75" x14ac:dyDescent="0.3">
      <c r="A4" s="170" t="s">
        <v>59</v>
      </c>
      <c r="B4" s="170"/>
      <c r="C4" s="170"/>
      <c r="D4" s="170"/>
      <c r="E4" s="170"/>
      <c r="F4" s="170"/>
      <c r="G4" s="154"/>
    </row>
    <row r="5" spans="1:7" ht="18.75" x14ac:dyDescent="0.3">
      <c r="A5" s="170" t="s">
        <v>60</v>
      </c>
      <c r="B5" s="170"/>
      <c r="C5" s="170"/>
      <c r="D5" s="170"/>
      <c r="E5" s="170"/>
      <c r="F5" s="170"/>
      <c r="G5" s="154"/>
    </row>
    <row r="6" spans="1:7" ht="18.75" x14ac:dyDescent="0.3">
      <c r="A6" s="170" t="s">
        <v>124</v>
      </c>
      <c r="B6" s="170"/>
      <c r="C6" s="170"/>
      <c r="D6" s="170"/>
      <c r="E6" s="170"/>
      <c r="F6" s="170"/>
      <c r="G6" s="154"/>
    </row>
    <row r="7" spans="1:7" x14ac:dyDescent="0.25">
      <c r="A7" s="7"/>
      <c r="B7" s="7"/>
      <c r="C7" s="7"/>
      <c r="D7" s="7"/>
      <c r="E7" s="7"/>
      <c r="F7" s="7"/>
    </row>
    <row r="8" spans="1:7" x14ac:dyDescent="0.25">
      <c r="A8" s="7"/>
      <c r="B8" s="7"/>
      <c r="C8" s="7"/>
      <c r="D8" s="7"/>
      <c r="E8" s="7"/>
      <c r="F8" s="7"/>
    </row>
    <row r="9" spans="1:7" ht="30" customHeight="1" x14ac:dyDescent="0.25">
      <c r="A9" s="7"/>
      <c r="B9" s="7"/>
      <c r="C9" s="7"/>
      <c r="D9" s="7"/>
      <c r="E9" s="7"/>
      <c r="F9" s="7"/>
    </row>
    <row r="10" spans="1:7" x14ac:dyDescent="0.25">
      <c r="A10" s="11" t="s">
        <v>159</v>
      </c>
      <c r="B10" s="7"/>
      <c r="C10" s="7"/>
      <c r="D10" s="7"/>
      <c r="E10" s="7"/>
      <c r="F10" s="7"/>
    </row>
    <row r="11" spans="1:7" x14ac:dyDescent="0.25">
      <c r="A11" s="11" t="s">
        <v>160</v>
      </c>
      <c r="B11" s="7"/>
      <c r="C11" s="7"/>
      <c r="D11" s="7"/>
      <c r="E11" s="7"/>
      <c r="F11" s="7"/>
    </row>
    <row r="12" spans="1:7" x14ac:dyDescent="0.25">
      <c r="A12" s="7"/>
      <c r="B12" s="7"/>
      <c r="C12" s="7"/>
      <c r="D12" s="7"/>
      <c r="E12" s="7"/>
      <c r="F12" s="7"/>
    </row>
    <row r="13" spans="1:7" x14ac:dyDescent="0.25">
      <c r="A13" s="7"/>
      <c r="B13" s="7"/>
      <c r="C13" s="7"/>
      <c r="D13" s="7"/>
      <c r="E13" s="7"/>
      <c r="F13" s="7"/>
    </row>
    <row r="16" spans="1:7" ht="23.25" x14ac:dyDescent="0.35">
      <c r="A16" s="169" t="s">
        <v>75</v>
      </c>
      <c r="B16" s="169"/>
      <c r="C16" s="169"/>
      <c r="D16" s="169"/>
      <c r="E16" s="169"/>
      <c r="F16" s="169"/>
      <c r="G16" s="13"/>
    </row>
    <row r="17" spans="1:10" ht="18.75" x14ac:dyDescent="0.3">
      <c r="A17" s="170" t="s">
        <v>62</v>
      </c>
      <c r="B17" s="170"/>
      <c r="C17" s="170"/>
      <c r="D17" s="170"/>
      <c r="E17" s="170"/>
      <c r="F17" s="170"/>
      <c r="G17" s="154"/>
    </row>
    <row r="18" spans="1:10" ht="18.75" x14ac:dyDescent="0.3">
      <c r="A18" s="170" t="s">
        <v>61</v>
      </c>
      <c r="B18" s="170"/>
      <c r="C18" s="170"/>
      <c r="D18" s="170"/>
      <c r="E18" s="170"/>
      <c r="F18" s="170"/>
      <c r="G18" s="154"/>
    </row>
    <row r="19" spans="1:10" ht="18.75" x14ac:dyDescent="0.3">
      <c r="A19" s="170" t="s">
        <v>124</v>
      </c>
      <c r="B19" s="170"/>
      <c r="C19" s="170"/>
      <c r="D19" s="170"/>
      <c r="E19" s="170"/>
      <c r="F19" s="170"/>
      <c r="G19" s="154"/>
    </row>
    <row r="20" spans="1:10" x14ac:dyDescent="0.25">
      <c r="A20" s="7"/>
      <c r="B20" s="7"/>
      <c r="C20" s="7"/>
      <c r="D20" s="7"/>
      <c r="E20" s="7"/>
      <c r="F20" s="7"/>
    </row>
    <row r="21" spans="1:10" x14ac:dyDescent="0.25">
      <c r="A21" s="7"/>
      <c r="B21" s="7"/>
      <c r="C21" s="7"/>
      <c r="D21" s="7"/>
      <c r="E21" s="7"/>
      <c r="F21" s="7"/>
    </row>
    <row r="22" spans="1:10" ht="24.75" customHeight="1" thickBot="1" x14ac:dyDescent="0.3">
      <c r="A22" s="3"/>
      <c r="B22" s="3"/>
      <c r="C22" s="3"/>
      <c r="D22" s="3"/>
      <c r="E22" s="3"/>
      <c r="F22" s="3"/>
    </row>
    <row r="23" spans="1:10" ht="15.75" thickBot="1" x14ac:dyDescent="0.3">
      <c r="A23" s="124" t="s">
        <v>1</v>
      </c>
      <c r="B23" s="187" t="s">
        <v>49</v>
      </c>
      <c r="C23" s="188"/>
      <c r="D23" s="188"/>
      <c r="E23" s="189"/>
      <c r="F23" s="142" t="s">
        <v>2</v>
      </c>
    </row>
    <row r="24" spans="1:10" x14ac:dyDescent="0.25">
      <c r="A24" s="101"/>
      <c r="B24" s="101"/>
      <c r="C24" s="4"/>
      <c r="D24" s="4"/>
      <c r="E24" s="102"/>
      <c r="F24" s="116"/>
    </row>
    <row r="25" spans="1:10" x14ac:dyDescent="0.25">
      <c r="A25" s="143">
        <v>213</v>
      </c>
      <c r="B25" s="103" t="s">
        <v>65</v>
      </c>
      <c r="C25" s="4"/>
      <c r="D25" s="4"/>
      <c r="E25" s="102"/>
      <c r="F25" s="117"/>
    </row>
    <row r="26" spans="1:10" x14ac:dyDescent="0.25">
      <c r="A26" s="104">
        <v>21311</v>
      </c>
      <c r="B26" s="101" t="s">
        <v>68</v>
      </c>
      <c r="C26" s="4"/>
      <c r="D26" s="4"/>
      <c r="E26" s="102"/>
      <c r="F26" s="117">
        <v>1758214.34</v>
      </c>
    </row>
    <row r="27" spans="1:10" ht="15.75" thickBot="1" x14ac:dyDescent="0.3">
      <c r="A27" s="101"/>
      <c r="B27" s="172" t="s">
        <v>125</v>
      </c>
      <c r="C27" s="168"/>
      <c r="D27" s="168"/>
      <c r="E27" s="173"/>
      <c r="F27" s="118">
        <f>SUM(F26:F26)</f>
        <v>1758214.34</v>
      </c>
      <c r="I27" s="19"/>
      <c r="J27" s="18"/>
    </row>
    <row r="28" spans="1:10" ht="15.75" thickTop="1" x14ac:dyDescent="0.25">
      <c r="A28" s="101"/>
      <c r="B28" s="101"/>
      <c r="C28" s="4"/>
      <c r="D28" s="4"/>
      <c r="E28" s="102"/>
      <c r="F28" s="117"/>
    </row>
    <row r="29" spans="1:10" x14ac:dyDescent="0.25">
      <c r="A29" s="143">
        <v>219</v>
      </c>
      <c r="B29" s="143" t="s">
        <v>74</v>
      </c>
      <c r="C29" s="34"/>
      <c r="D29" s="34"/>
      <c r="E29" s="45"/>
      <c r="F29" s="119"/>
      <c r="H29" s="1"/>
    </row>
    <row r="30" spans="1:10" x14ac:dyDescent="0.25">
      <c r="A30" s="104">
        <v>2191</v>
      </c>
      <c r="B30" s="104" t="s">
        <v>72</v>
      </c>
      <c r="C30" s="4"/>
      <c r="D30" s="4"/>
      <c r="E30" s="102"/>
      <c r="F30" s="117">
        <v>28667.27</v>
      </c>
    </row>
    <row r="31" spans="1:10" x14ac:dyDescent="0.25">
      <c r="A31" s="104">
        <v>2199</v>
      </c>
      <c r="B31" s="104" t="s">
        <v>109</v>
      </c>
      <c r="C31" s="4"/>
      <c r="D31" s="4"/>
      <c r="E31" s="102"/>
      <c r="F31" s="117">
        <v>0.02</v>
      </c>
    </row>
    <row r="32" spans="1:10" ht="15.75" thickBot="1" x14ac:dyDescent="0.3">
      <c r="A32" s="101"/>
      <c r="B32" s="172" t="s">
        <v>125</v>
      </c>
      <c r="C32" s="168"/>
      <c r="D32" s="168"/>
      <c r="E32" s="173"/>
      <c r="F32" s="121">
        <f>SUM(F30:F31)</f>
        <v>28667.29</v>
      </c>
      <c r="I32" s="19"/>
      <c r="J32" s="18"/>
    </row>
    <row r="33" spans="1:6" ht="16.5" thickTop="1" thickBot="1" x14ac:dyDescent="0.3">
      <c r="A33" s="47"/>
      <c r="B33" s="47"/>
      <c r="C33" s="35" t="s">
        <v>15</v>
      </c>
      <c r="D33" s="35"/>
      <c r="E33" s="48"/>
      <c r="F33" s="113"/>
    </row>
    <row r="34" spans="1:6" x14ac:dyDescent="0.25">
      <c r="F34" s="26"/>
    </row>
    <row r="36" spans="1:6" ht="36" customHeight="1" x14ac:dyDescent="0.25">
      <c r="A36" s="196" t="s">
        <v>146</v>
      </c>
      <c r="B36" s="196"/>
      <c r="C36" s="196"/>
      <c r="D36" s="196"/>
      <c r="E36" s="196"/>
      <c r="F36" s="196"/>
    </row>
    <row r="37" spans="1:6" x14ac:dyDescent="0.25">
      <c r="A37" s="144"/>
      <c r="B37" s="144"/>
      <c r="C37" s="145"/>
      <c r="D37" s="146"/>
      <c r="E37" s="144"/>
      <c r="F37" s="144"/>
    </row>
    <row r="38" spans="1:6" ht="35.1" customHeight="1" x14ac:dyDescent="0.25">
      <c r="A38" s="150"/>
      <c r="B38" s="150"/>
      <c r="C38" s="151"/>
      <c r="D38" s="151"/>
      <c r="E38" s="150"/>
      <c r="F38" s="150"/>
    </row>
    <row r="39" spans="1:6" x14ac:dyDescent="0.25">
      <c r="B39" s="149" t="s">
        <v>147</v>
      </c>
      <c r="C39" s="144"/>
      <c r="D39" s="197" t="s">
        <v>148</v>
      </c>
      <c r="E39" s="197"/>
      <c r="F39" s="197"/>
    </row>
    <row r="40" spans="1:6" x14ac:dyDescent="0.25">
      <c r="B40" s="147" t="s">
        <v>149</v>
      </c>
      <c r="C40" s="144"/>
      <c r="D40" s="198" t="s">
        <v>150</v>
      </c>
      <c r="E40" s="198"/>
      <c r="F40" s="198"/>
    </row>
    <row r="41" spans="1:6" ht="35.1" customHeight="1" x14ac:dyDescent="0.25">
      <c r="A41" s="150"/>
      <c r="B41" s="152"/>
      <c r="C41" s="152"/>
      <c r="D41" s="152"/>
      <c r="E41" s="152"/>
      <c r="F41" s="152"/>
    </row>
    <row r="42" spans="1:6" x14ac:dyDescent="0.25">
      <c r="B42" s="149" t="s">
        <v>151</v>
      </c>
      <c r="C42" s="144"/>
      <c r="D42" s="197" t="s">
        <v>152</v>
      </c>
      <c r="E42" s="197"/>
      <c r="F42" s="197"/>
    </row>
    <row r="43" spans="1:6" x14ac:dyDescent="0.25">
      <c r="B43" s="148" t="s">
        <v>153</v>
      </c>
      <c r="C43" s="144"/>
      <c r="D43" s="198" t="s">
        <v>154</v>
      </c>
      <c r="E43" s="198"/>
      <c r="F43" s="198"/>
    </row>
    <row r="44" spans="1:6" ht="35.1" customHeight="1" x14ac:dyDescent="0.25">
      <c r="A44" s="150"/>
      <c r="B44" s="153"/>
      <c r="C44" s="152"/>
      <c r="D44" s="193"/>
      <c r="E44" s="193"/>
      <c r="F44" s="193"/>
    </row>
    <row r="45" spans="1:6" x14ac:dyDescent="0.25">
      <c r="B45" s="149" t="s">
        <v>155</v>
      </c>
      <c r="C45" s="144"/>
      <c r="D45" s="194"/>
      <c r="E45" s="194"/>
      <c r="F45" s="194"/>
    </row>
    <row r="46" spans="1:6" x14ac:dyDescent="0.25">
      <c r="B46" s="148" t="s">
        <v>156</v>
      </c>
      <c r="C46" s="144"/>
      <c r="D46" s="195"/>
      <c r="E46" s="195"/>
      <c r="F46" s="195"/>
    </row>
  </sheetData>
  <mergeCells count="19">
    <mergeCell ref="B32:E32"/>
    <mergeCell ref="B27:E27"/>
    <mergeCell ref="B23:E23"/>
    <mergeCell ref="D44:F44"/>
    <mergeCell ref="D45:F45"/>
    <mergeCell ref="D46:F46"/>
    <mergeCell ref="A36:F36"/>
    <mergeCell ref="A3:F3"/>
    <mergeCell ref="A4:F4"/>
    <mergeCell ref="A5:F5"/>
    <mergeCell ref="A6:F6"/>
    <mergeCell ref="A16:F16"/>
    <mergeCell ref="A17:F17"/>
    <mergeCell ref="A18:F18"/>
    <mergeCell ref="A19:F19"/>
    <mergeCell ref="D39:F39"/>
    <mergeCell ref="D40:F40"/>
    <mergeCell ref="D42:F42"/>
    <mergeCell ref="D43:F43"/>
  </mergeCells>
  <phoneticPr fontId="7" type="noConversion"/>
  <pageMargins left="0.7" right="0.7" top="0.75" bottom="0.75" header="0.3" footer="0.3"/>
  <pageSetup scale="84" fitToWidth="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 Y ESF-14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2018-10-30T01:14:50Z</cp:lastPrinted>
  <dcterms:created xsi:type="dcterms:W3CDTF">2015-09-05T17:09:52Z</dcterms:created>
  <dcterms:modified xsi:type="dcterms:W3CDTF">2018-10-30T01:15:27Z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