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4 trimestre 2018\Adonais 4to\"/>
    </mc:Choice>
  </mc:AlternateContent>
  <bookViews>
    <workbookView xWindow="0" yWindow="0" windowWidth="15360" windowHeight="7755"/>
  </bookViews>
  <sheets>
    <sheet name="6.14 4to. trim. 2018" sheetId="14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B49" i="14" l="1"/>
  <c r="B48" i="14"/>
  <c r="B47" i="14"/>
  <c r="B46" i="14"/>
  <c r="B42" i="14"/>
  <c r="B41" i="14"/>
  <c r="B40" i="14"/>
  <c r="B39" i="14"/>
  <c r="B38" i="14"/>
  <c r="B36" i="14"/>
  <c r="B30" i="14"/>
  <c r="B29" i="14"/>
  <c r="B28" i="14"/>
  <c r="B27" i="14"/>
  <c r="B25" i="14"/>
  <c r="B23" i="14"/>
  <c r="B21" i="14"/>
  <c r="B20" i="14"/>
  <c r="B18" i="14"/>
  <c r="B17" i="14"/>
  <c r="B16" i="14"/>
  <c r="B15" i="14"/>
  <c r="B14" i="14"/>
  <c r="B13" i="14"/>
  <c r="B12" i="14"/>
  <c r="B11" i="14"/>
  <c r="B10" i="14"/>
  <c r="B7" i="14"/>
</calcChain>
</file>

<file path=xl/sharedStrings.xml><?xml version="1.0" encoding="utf-8"?>
<sst xmlns="http://schemas.openxmlformats.org/spreadsheetml/2006/main" count="53" uniqueCount="49">
  <si>
    <t>Formato de información de aplicación de recursos del FORTAMUN</t>
  </si>
  <si>
    <t>Destino de las Aportaciones</t>
  </si>
  <si>
    <t>Monto Pagado</t>
  </si>
  <si>
    <t>(rubro específico en que se aplica)</t>
  </si>
  <si>
    <t>Municipio de Piedras Negras, Coahuila</t>
  </si>
  <si>
    <t>ADQ. DE MATERIAL CARPETA ASFALTICA PARA BACHEO</t>
  </si>
  <si>
    <t>CONST. DEL MODULO DE CANCHAS MULTIFUNCIONALES  EN ESC. GRAL. NUM. 5 ROGELIO MONTEMATOR SEGUY</t>
  </si>
  <si>
    <t>INSTALACIÓN DE SEÑALAMIENTOS Y SEMAFORIZACIÓN VIAL PARA CRUCERO DEL BLVD. CENTENARIO Y BLVD. MENDOZA BERRUETO</t>
  </si>
  <si>
    <t>PAV. DE CONCRETO HIDRAULICO VADO LUCIO DÁVILA, AQUILES SERDAN Y CHINAMECA</t>
  </si>
  <si>
    <t>PAV. MAR DE CORTES Y PASO DE LAS MULAS E. ROSA L. VAZQUEZ Y PASO DE LAS MULAS</t>
  </si>
  <si>
    <t>REHAB. DE CANCHA DEBASQUETBOL, GRADAS Y CERCA PERIMETRAL SUTERM</t>
  </si>
  <si>
    <t>AMORTIZACIÓN BANOBRAS</t>
  </si>
  <si>
    <t>INTERESES BANOBRAS</t>
  </si>
  <si>
    <t>ENERGÍA ELECTRICA MUNICIPIO DE PIEDRAS NEGRAS</t>
  </si>
  <si>
    <t>CONST. DE LAS ESTRUC. DEL PROCESO DE LA PLANTA POTABILIZADORA No. II</t>
  </si>
  <si>
    <t>ALUMBRADO LED HEROICO COL. MILITAR PERIODISTA A AV. ROMAN CEPEDA</t>
  </si>
  <si>
    <t>PAC. A ACCESO A UNIVERSIDAD AUTONOMA DEL NORESTE E. C. RIO SABINAS Y ADUTORIO</t>
  </si>
  <si>
    <t>RECUP. DE ARROYO PRIMAVERA, TRAMO C. GUADALUPE, C. ARROYO Y C. PRIVADA</t>
  </si>
  <si>
    <t>CONST. DEL PARQUE LINEAL VILLAS DEL CARMEN</t>
  </si>
  <si>
    <t>REHAB. DE DISPENSARIOS MÉDICOS</t>
  </si>
  <si>
    <t>REHAB. DEL SISTEMA ELECTRICO DE AULAS Y LABORATORIO SEC. TEC. No. 5</t>
  </si>
  <si>
    <t>BACHEO EN VIALIDADES PRIMARIAS</t>
  </si>
  <si>
    <t>TRABAJOS DE PINTURA Y ALBAÑILERÍA EN MACRO PLAZA I</t>
  </si>
  <si>
    <t>CONST. DE BANQUETAS COL.. DOÑA PURA</t>
  </si>
  <si>
    <t>REHAB. DE REFUGIO DE LA MUJER Y CENTRO COMUNITARIO EN COL. GOBERNADORES</t>
  </si>
  <si>
    <t>ELABORACIÓN DE PROYECTO EJECUTIVO AUDITORIO SANTIAGO V. GONZALEZ</t>
  </si>
  <si>
    <t>ELABORACIÓN DE PROYECTO EJECUTIVO CASA DE LA CULTURA</t>
  </si>
  <si>
    <t>SEGURIDAD PUBLICA</t>
  </si>
  <si>
    <t>ADQUISICIÓN DE MATERIAL ELECTRICO</t>
  </si>
  <si>
    <t>SERVICIO DE RECOLEC. Y DISP. DE RESIDUOS</t>
  </si>
  <si>
    <t>SERVICIO DE ARRENDAMIENTO DE MAQUINARIA PARA LIMPIEZA DE TERRENOS</t>
  </si>
  <si>
    <t>ELECTRIFICACIÓN C. VÁZQUEZ GUILLEN</t>
  </si>
  <si>
    <t>ELECTRIFICACIÓN C. DEL AGUA</t>
  </si>
  <si>
    <t>FABRICACIÓN, SUMINISTRO, REPARACIÓN E INSTALACIÓNM DE MALLASOMBRAS EN J.N. PROF. JOSE JUAN ORTIZ Y PRFRA. SILVIA OTILIA GARZA</t>
  </si>
  <si>
    <t>CONSTRUCCIÓN DE CORDONES EN EL EJIDO EL CENTINELA</t>
  </si>
  <si>
    <t>SUMINISTRO DE MATERIAL Y EQUIPO PARA VIALIDADES</t>
  </si>
  <si>
    <t>Período: cuarto Trimestre ejercicio 2018</t>
  </si>
  <si>
    <t>REHB. DE CAMPO DEPOERTIVO "JOSE N. SANTOS"</t>
  </si>
  <si>
    <t>TRABAJOS DE CONST. MANT. Y REPARACIÓN DIVERSAS AREAS MUNICIPALES, SERVICIOS SANITARIOS EN J.N. AQUILES SERDAN (REHABILITACIÓN)</t>
  </si>
  <si>
    <t>PAVIMENTACIÓN DE LA CALLE BENITO JUAREZ, COL. LÁZARO CÁRDENAS</t>
  </si>
  <si>
    <t>ESTRUCTURA METÁLICA PARA PÓRTICO DEL MERCADO ZARAGOZA</t>
  </si>
  <si>
    <t>ELABORACIÓN DE BOLERIAS DEL MERCADO ZARAGOZA</t>
  </si>
  <si>
    <t>ELABORACIÓN DE CÁLCULO Y DISEÑO ESTRUCTURAL PARA TECHUMBRES DE ESCUELAS</t>
  </si>
  <si>
    <t>INSTALACIONES ELÉCTRICAS EN EL MERCADO ZARAGOZA</t>
  </si>
  <si>
    <t>REHAB. DEL CENTRO DE ATENCIÓN AL MIGRANTE DE LA NUEVA CIUDAD DIF</t>
  </si>
  <si>
    <t>SEGURIDAD PUBLICA (DIF. POR COMPRA DE VEHÍCULOS PARA PATRULLLAS</t>
  </si>
  <si>
    <t>SUMINISTRO E INSTALACIÓN DE RADIOS Y TORRETAS</t>
  </si>
  <si>
    <t>SUMINISTRO DE 300 LATAS DE PINTURA ESMALTE ROJO BRILLANTE DE 19 LTS. C/U</t>
  </si>
  <si>
    <t>TRABAJOS DE ADECUACIÓN EN OFNAS.EDIFICIO DE PRESIDENCIA Y REPARCIÓN EN DIVERSAS ÁREAS MUNICIPALES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</si>
</sst>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8" fillId="5" borderId="7" xfId="0" applyFont="1" applyFill="1" applyBorder="1" applyAlignment="1">
      <alignment wrapText="1"/>
    </xf>
    <xf numFmtId="44" fontId="7" fillId="5" borderId="7" xfId="5" applyFont="1" applyFill="1" applyBorder="1"/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wrapText="1"/>
    </xf>
    <xf numFmtId="49" fontId="7" fillId="0" borderId="7" xfId="0" applyNumberFormat="1" applyFont="1" applyBorder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wrapText="1"/>
    </xf>
    <xf numFmtId="43" fontId="0" fillId="0" borderId="0" xfId="0" applyNumberFormat="1" applyFont="1"/>
    <xf numFmtId="43" fontId="7" fillId="5" borderId="7" xfId="0" applyNumberFormat="1" applyFont="1" applyFill="1" applyBorder="1"/>
    <xf numFmtId="49" fontId="7" fillId="0" borderId="7" xfId="0" applyNumberFormat="1" applyFont="1" applyBorder="1" applyAlignment="1">
      <alignment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abSelected="1" workbookViewId="0">
      <selection activeCell="D15" sqref="D15"/>
    </sheetView>
  </sheetViews>
  <sheetFormatPr baseColWidth="10" defaultColWidth="11.5703125" defaultRowHeight="15" x14ac:dyDescent="0.25"/>
  <cols>
    <col min="1" max="1" width="92.85546875" style="1" customWidth="1"/>
    <col min="2" max="2" width="17.5703125" style="1" customWidth="1"/>
    <col min="3" max="16384" width="11.5703125" style="1"/>
  </cols>
  <sheetData>
    <row r="1" spans="1:2" x14ac:dyDescent="0.25">
      <c r="A1" s="2" t="s">
        <v>4</v>
      </c>
      <c r="B1" s="3"/>
    </row>
    <row r="2" spans="1:2" x14ac:dyDescent="0.25">
      <c r="A2" s="4" t="s">
        <v>0</v>
      </c>
      <c r="B2" s="5"/>
    </row>
    <row r="3" spans="1:2" x14ac:dyDescent="0.25">
      <c r="A3" s="7" t="s">
        <v>36</v>
      </c>
      <c r="B3" s="6"/>
    </row>
    <row r="4" spans="1:2" x14ac:dyDescent="0.25">
      <c r="A4" s="14" t="s">
        <v>1</v>
      </c>
      <c r="B4" s="15" t="s">
        <v>2</v>
      </c>
    </row>
    <row r="5" spans="1:2" x14ac:dyDescent="0.25">
      <c r="A5" s="14" t="s">
        <v>3</v>
      </c>
      <c r="B5" s="15"/>
    </row>
    <row r="6" spans="1:2" x14ac:dyDescent="0.25">
      <c r="A6" s="8" t="s">
        <v>14</v>
      </c>
      <c r="B6" s="19">
        <v>1223479.1200000001</v>
      </c>
    </row>
    <row r="7" spans="1:2" x14ac:dyDescent="0.25">
      <c r="A7" s="16" t="s">
        <v>6</v>
      </c>
      <c r="B7" s="19">
        <f>376675.2+176391.22+90825.29</f>
        <v>643891.71000000008</v>
      </c>
    </row>
    <row r="8" spans="1:2" ht="25.5" x14ac:dyDescent="0.25">
      <c r="A8" s="16" t="s">
        <v>7</v>
      </c>
      <c r="B8" s="19">
        <v>1153621.03</v>
      </c>
    </row>
    <row r="9" spans="1:2" x14ac:dyDescent="0.25">
      <c r="A9" s="16" t="s">
        <v>15</v>
      </c>
      <c r="B9" s="19">
        <v>237191.52</v>
      </c>
    </row>
    <row r="10" spans="1:2" x14ac:dyDescent="0.25">
      <c r="A10" s="16" t="s">
        <v>37</v>
      </c>
      <c r="B10" s="19">
        <f>326611.72+466278.24</f>
        <v>792889.96</v>
      </c>
    </row>
    <row r="11" spans="1:2" x14ac:dyDescent="0.25">
      <c r="A11" s="16" t="s">
        <v>5</v>
      </c>
      <c r="B11" s="19">
        <f>274667.12+305288.57+490000.47+175651.84</f>
        <v>1245608</v>
      </c>
    </row>
    <row r="12" spans="1:2" x14ac:dyDescent="0.25">
      <c r="A12" s="16" t="s">
        <v>8</v>
      </c>
      <c r="B12" s="19">
        <f>104089.39+242875.24</f>
        <v>346964.63</v>
      </c>
    </row>
    <row r="13" spans="1:2" x14ac:dyDescent="0.25">
      <c r="A13" s="16" t="s">
        <v>16</v>
      </c>
      <c r="B13" s="19">
        <f>177197.35+365228.37</f>
        <v>542425.72</v>
      </c>
    </row>
    <row r="14" spans="1:2" x14ac:dyDescent="0.25">
      <c r="A14" s="9" t="s">
        <v>17</v>
      </c>
      <c r="B14" s="19">
        <f>104553.6+86953.32+65935.4</f>
        <v>257442.32</v>
      </c>
    </row>
    <row r="15" spans="1:2" x14ac:dyDescent="0.25">
      <c r="A15" s="9" t="s">
        <v>9</v>
      </c>
      <c r="B15" s="10">
        <f>417593.19+810963.63</f>
        <v>1228556.82</v>
      </c>
    </row>
    <row r="16" spans="1:2" x14ac:dyDescent="0.25">
      <c r="A16" s="17" t="s">
        <v>10</v>
      </c>
      <c r="B16" s="10">
        <f>162961.52+73097.28+85259.41+63161.65+92482.23+66232.52</f>
        <v>543194.61</v>
      </c>
    </row>
    <row r="17" spans="1:2" x14ac:dyDescent="0.25">
      <c r="A17" s="17" t="s">
        <v>18</v>
      </c>
      <c r="B17" s="10">
        <f>1471601.87+604492.92+314936.78</f>
        <v>2391031.5700000003</v>
      </c>
    </row>
    <row r="18" spans="1:2" x14ac:dyDescent="0.25">
      <c r="A18" s="17" t="s">
        <v>19</v>
      </c>
      <c r="B18" s="10">
        <f>213027.83+51718.9+64718.51</f>
        <v>329465.24</v>
      </c>
    </row>
    <row r="19" spans="1:2" x14ac:dyDescent="0.25">
      <c r="A19" s="17" t="s">
        <v>20</v>
      </c>
      <c r="B19" s="10">
        <v>217226.68</v>
      </c>
    </row>
    <row r="20" spans="1:2" x14ac:dyDescent="0.25">
      <c r="A20" s="17" t="s">
        <v>21</v>
      </c>
      <c r="B20" s="10">
        <f>246636.65+545502.44-12849.89</f>
        <v>779289.2</v>
      </c>
    </row>
    <row r="21" spans="1:2" x14ac:dyDescent="0.25">
      <c r="A21" s="17" t="s">
        <v>5</v>
      </c>
      <c r="B21" s="10">
        <f>694004.8+116037.19+88544.74+107945.31+133059.23+64906.2+110218.4+73293.72</f>
        <v>1388009.5899999999</v>
      </c>
    </row>
    <row r="22" spans="1:2" x14ac:dyDescent="0.25">
      <c r="A22" s="17" t="s">
        <v>22</v>
      </c>
      <c r="B22" s="10">
        <v>461495.43</v>
      </c>
    </row>
    <row r="23" spans="1:2" ht="26.25" x14ac:dyDescent="0.25">
      <c r="A23" s="17" t="s">
        <v>38</v>
      </c>
      <c r="B23" s="10">
        <f>50678.07+61482.8+56385.68</f>
        <v>168546.55</v>
      </c>
    </row>
    <row r="24" spans="1:2" x14ac:dyDescent="0.25">
      <c r="A24" s="17" t="s">
        <v>39</v>
      </c>
      <c r="B24" s="10">
        <v>277017.38</v>
      </c>
    </row>
    <row r="25" spans="1:2" x14ac:dyDescent="0.25">
      <c r="A25" s="17" t="s">
        <v>23</v>
      </c>
      <c r="B25" s="10">
        <f>79090.76+50307.74+32903.7</f>
        <v>162302.20000000001</v>
      </c>
    </row>
    <row r="26" spans="1:2" ht="26.25" x14ac:dyDescent="0.25">
      <c r="A26" s="17" t="s">
        <v>33</v>
      </c>
      <c r="B26" s="10">
        <v>505387.56</v>
      </c>
    </row>
    <row r="27" spans="1:2" x14ac:dyDescent="0.25">
      <c r="A27" s="17" t="s">
        <v>24</v>
      </c>
      <c r="B27" s="10">
        <f>161463.32+60310.96</f>
        <v>221774.28</v>
      </c>
    </row>
    <row r="28" spans="1:2" x14ac:dyDescent="0.25">
      <c r="A28" s="17" t="s">
        <v>34</v>
      </c>
      <c r="B28" s="10">
        <f>194015.9+266956.75+247692.16</f>
        <v>708664.81</v>
      </c>
    </row>
    <row r="29" spans="1:2" x14ac:dyDescent="0.25">
      <c r="A29" s="17" t="s">
        <v>40</v>
      </c>
      <c r="B29" s="10">
        <f>375086.84+238595.73</f>
        <v>613682.57000000007</v>
      </c>
    </row>
    <row r="30" spans="1:2" x14ac:dyDescent="0.25">
      <c r="A30" s="17" t="s">
        <v>41</v>
      </c>
      <c r="B30" s="10">
        <f>180554+180554+20416</f>
        <v>381524</v>
      </c>
    </row>
    <row r="31" spans="1:2" x14ac:dyDescent="0.25">
      <c r="A31" s="17" t="s">
        <v>25</v>
      </c>
      <c r="B31" s="10">
        <v>335065.84000000003</v>
      </c>
    </row>
    <row r="32" spans="1:2" x14ac:dyDescent="0.25">
      <c r="A32" s="17" t="s">
        <v>42</v>
      </c>
      <c r="B32" s="10">
        <v>145000</v>
      </c>
    </row>
    <row r="33" spans="1:2" x14ac:dyDescent="0.25">
      <c r="A33" s="17" t="s">
        <v>26</v>
      </c>
      <c r="B33" s="10">
        <v>524088</v>
      </c>
    </row>
    <row r="34" spans="1:2" x14ac:dyDescent="0.25">
      <c r="A34" s="17" t="s">
        <v>35</v>
      </c>
      <c r="B34" s="10">
        <v>311204.8</v>
      </c>
    </row>
    <row r="35" spans="1:2" x14ac:dyDescent="0.25">
      <c r="A35" s="17" t="s">
        <v>35</v>
      </c>
      <c r="B35" s="10">
        <v>186377.2</v>
      </c>
    </row>
    <row r="36" spans="1:2" x14ac:dyDescent="0.25">
      <c r="A36" s="17" t="s">
        <v>43</v>
      </c>
      <c r="B36" s="10">
        <f>275189.7+237985.17+37196.77</f>
        <v>550371.64</v>
      </c>
    </row>
    <row r="37" spans="1:2" ht="26.25" x14ac:dyDescent="0.25">
      <c r="A37" s="17" t="s">
        <v>48</v>
      </c>
      <c r="B37" s="10">
        <v>604858.72</v>
      </c>
    </row>
    <row r="38" spans="1:2" x14ac:dyDescent="0.25">
      <c r="A38" s="17" t="s">
        <v>44</v>
      </c>
      <c r="B38" s="10">
        <f>4718779.25+3907306.11</f>
        <v>8626085.3599999994</v>
      </c>
    </row>
    <row r="39" spans="1:2" x14ac:dyDescent="0.25">
      <c r="A39" s="12" t="s">
        <v>11</v>
      </c>
      <c r="B39" s="10">
        <f>743186.49+743186.49+743186.49+743186.49+743186.49+743186.49+743186.49+743186.49+743186.49+743186.49</f>
        <v>7431864.9000000013</v>
      </c>
    </row>
    <row r="40" spans="1:2" x14ac:dyDescent="0.25">
      <c r="A40" s="12" t="s">
        <v>12</v>
      </c>
      <c r="B40" s="10">
        <f>191463.7+203029.43+204692.1+211412.17+185682.97+196797.27+190229.94+177811.33+188813.02+155060.49</f>
        <v>1904992.42</v>
      </c>
    </row>
    <row r="41" spans="1:2" x14ac:dyDescent="0.25">
      <c r="A41" s="13" t="s">
        <v>13</v>
      </c>
      <c r="B41" s="10">
        <f>1833069+2387119+2640265+2770866+2863493+3401008+3799764+4474918+4398083+4178712+3376081</f>
        <v>36123378</v>
      </c>
    </row>
    <row r="42" spans="1:2" x14ac:dyDescent="0.25">
      <c r="A42" s="13" t="s">
        <v>27</v>
      </c>
      <c r="B42" s="10">
        <f>2086871.4-23465.74</f>
        <v>2063405.66</v>
      </c>
    </row>
    <row r="43" spans="1:2" x14ac:dyDescent="0.25">
      <c r="A43" s="13" t="s">
        <v>27</v>
      </c>
      <c r="B43" s="10">
        <v>3432</v>
      </c>
    </row>
    <row r="44" spans="1:2" x14ac:dyDescent="0.25">
      <c r="A44" s="20" t="s">
        <v>45</v>
      </c>
      <c r="B44" s="10">
        <v>14525.68</v>
      </c>
    </row>
    <row r="45" spans="1:2" x14ac:dyDescent="0.25">
      <c r="A45" s="13" t="s">
        <v>28</v>
      </c>
      <c r="B45" s="10">
        <v>529714</v>
      </c>
    </row>
    <row r="46" spans="1:2" x14ac:dyDescent="0.25">
      <c r="A46" s="13" t="s">
        <v>29</v>
      </c>
      <c r="B46" s="10">
        <f>2035615.64+2035615.64+2035615.64+2035615.64+2035615.64+2035615.64+2035615.64+2035615.64</f>
        <v>16284925.120000001</v>
      </c>
    </row>
    <row r="47" spans="1:2" x14ac:dyDescent="0.25">
      <c r="A47" s="11" t="s">
        <v>30</v>
      </c>
      <c r="B47" s="10">
        <f>71009.4+232646.7+234720.2+295266.4+251563.4+52252.2+50912.4+30815.4+149196.3+35664.2+339990.2</f>
        <v>1744036.7999999998</v>
      </c>
    </row>
    <row r="48" spans="1:2" x14ac:dyDescent="0.25">
      <c r="A48" s="11" t="s">
        <v>30</v>
      </c>
      <c r="B48" s="10">
        <f>608396.8+441815+593786.6+16077.6+414540.5</f>
        <v>2074616.5</v>
      </c>
    </row>
    <row r="49" spans="1:2" x14ac:dyDescent="0.25">
      <c r="A49" s="11" t="s">
        <v>46</v>
      </c>
      <c r="B49" s="10">
        <f>349508+349508</f>
        <v>699016</v>
      </c>
    </row>
    <row r="50" spans="1:2" x14ac:dyDescent="0.25">
      <c r="A50" s="13" t="s">
        <v>31</v>
      </c>
      <c r="B50" s="10">
        <v>231461.91</v>
      </c>
    </row>
    <row r="51" spans="1:2" x14ac:dyDescent="0.25">
      <c r="A51" s="13" t="s">
        <v>32</v>
      </c>
      <c r="B51" s="10">
        <v>56934.75</v>
      </c>
    </row>
    <row r="52" spans="1:2" x14ac:dyDescent="0.25">
      <c r="A52" s="20" t="s">
        <v>47</v>
      </c>
      <c r="B52" s="10">
        <v>692172</v>
      </c>
    </row>
    <row r="53" spans="1:2" x14ac:dyDescent="0.25">
      <c r="B5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6.14 4to.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2017-02-09T16:36:01Z</cp:lastPrinted>
  <dcterms:created xsi:type="dcterms:W3CDTF">2015-09-03T16:33:21Z</dcterms:created>
  <dcterms:modified xsi:type="dcterms:W3CDTF">2019-01-22T20:58:20Z</dcterms:modified>
</cp:coreProperties>
</file>