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uzquiz\ro\IIEG TRANSPARENCIA FINANCIERA 2018\2018\IIEG TRANSPARENCIA FINANCIERA 4TO TRIMESTRE 2018\"/>
    </mc:Choice>
  </mc:AlternateContent>
  <xr:revisionPtr revIDLastSave="0" documentId="8_{527B8B3F-BCEB-434A-A536-D3725F20C69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81029"/>
</workbook>
</file>

<file path=xl/calcChain.xml><?xml version="1.0" encoding="utf-8"?>
<calcChain xmlns="http://schemas.openxmlformats.org/spreadsheetml/2006/main">
  <c r="J30" i="1" l="1"/>
  <c r="J32" i="1"/>
  <c r="J34" i="1"/>
  <c r="J29" i="1"/>
  <c r="J31" i="1"/>
  <c r="J33" i="1"/>
  <c r="C28" i="1"/>
  <c r="I28" i="1"/>
  <c r="C27" i="1"/>
  <c r="I27" i="1"/>
  <c r="C26" i="1"/>
  <c r="I26" i="1"/>
  <c r="I25" i="1"/>
  <c r="I24" i="1"/>
  <c r="C24" i="1"/>
  <c r="I23" i="1"/>
  <c r="C23" i="1"/>
  <c r="C22" i="1"/>
  <c r="I22" i="1"/>
  <c r="J21" i="1"/>
  <c r="C21" i="1"/>
  <c r="C25" i="1" l="1"/>
  <c r="J24" i="1"/>
  <c r="J20" i="1"/>
  <c r="J19" i="1"/>
  <c r="J18" i="1"/>
  <c r="J26" i="1" l="1"/>
  <c r="J28" i="1"/>
  <c r="J25" i="1"/>
  <c r="J27" i="1"/>
  <c r="C9" i="1" l="1"/>
  <c r="J9" i="1" s="1"/>
  <c r="J23" i="1" l="1"/>
  <c r="C15" i="1"/>
  <c r="J15" i="1" s="1"/>
  <c r="C17" i="1"/>
  <c r="J17" i="1" s="1"/>
  <c r="C16" i="1"/>
  <c r="J16" i="1" s="1"/>
  <c r="J11" i="1"/>
  <c r="J12" i="1"/>
  <c r="J13" i="1"/>
  <c r="J14" i="1"/>
  <c r="J22" i="1"/>
  <c r="J10" i="1"/>
</calcChain>
</file>

<file path=xl/sharedStrings.xml><?xml version="1.0" encoding="utf-8"?>
<sst xmlns="http://schemas.openxmlformats.org/spreadsheetml/2006/main" count="99" uniqueCount="51">
  <si>
    <t>Formato de programas con recursos concurrente por orden de gobierno</t>
  </si>
  <si>
    <t>Nombre del Programa</t>
  </si>
  <si>
    <t>Federal</t>
  </si>
  <si>
    <t>Estatal</t>
  </si>
  <si>
    <t>Municipal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</si>
  <si>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</si>
  <si>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</si>
  <si>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</si>
  <si>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</si>
  <si>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</si>
  <si>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</si>
  <si>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</si>
  <si>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</si>
  <si>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</si>
  <si>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</si>
  <si>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</si>
  <si>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</si>
  <si>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</si>
  <si>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Coahuila/Municipio de Múzquiz</t>
  </si>
  <si>
    <t>Fondo de Fortalecimiento 2017</t>
  </si>
  <si>
    <t>Otros (Rendimientos)</t>
  </si>
  <si>
    <t>Fondo Minero para Pavimento Asfáltico en Blvd. Francisco I. Madero entre Calles Benito Juárez y Venustiano Carranza en la Localidad de Esperanzas</t>
  </si>
  <si>
    <t>Fondo Minero para Pavimento Asfáltico en Calle 16 de Septiembre entre Morelos y Blvd. Sauz-Palaú en la Localidad de Minas de Barroterán</t>
  </si>
  <si>
    <t>Fondo Minero para Construcción de Plaza en Colonia Luis Donaldo Colosio</t>
  </si>
  <si>
    <t>Fondo Minero para Construcción de Plaza en Colonia del Sol</t>
  </si>
  <si>
    <t>Fondo de Fortalecimiento 2018</t>
  </si>
  <si>
    <t>Fondo de Infraestructura 2018</t>
  </si>
  <si>
    <t>Fortaseg Copart. 2016</t>
  </si>
  <si>
    <t>Fondo Minero para Suminstro de Luminarias Múzquiz</t>
  </si>
  <si>
    <t>SEDATU</t>
  </si>
  <si>
    <t>SCOTIABANK INVERLAT</t>
  </si>
  <si>
    <t>SHCP</t>
  </si>
  <si>
    <t>Fondo de Hidrocarburos 2017</t>
  </si>
  <si>
    <t>Fondo Minero para Constr. De Obas de Alcantarillado Sanitario en Diferentes Colonias de la Ciudad (Las Aves)</t>
  </si>
  <si>
    <t>Fondo Minero para la Constr. De Red de Drenaje de Atarjeas con Descargas Domiciliarias en Col. Las Azucenas</t>
  </si>
  <si>
    <t>Fondo Minero para la Rehabilitación y Equipamiento en Plaza Ejido Rancherias</t>
  </si>
  <si>
    <t>Fondo de Hidrocarburos 2018</t>
  </si>
  <si>
    <t>Fondo Minero para la Rehabilitación y Equipamiento en Plaza Ejido la Mota</t>
  </si>
  <si>
    <t>Fondo Minero para la Contr. De Red de Drenaje en Col.las Azucenas 3era. Etapa</t>
  </si>
  <si>
    <t>Fondo Minero para la Rehabilitación y Equipamiento en Plaza Ejido la Cuchilla</t>
  </si>
  <si>
    <t>Fondo Minero para la Constr. De Red de Drenaje en la Comunidad de Rancherias</t>
  </si>
  <si>
    <t>SHCP - SEFIN</t>
  </si>
  <si>
    <t>Fondo Minero para Pavimento Asfaltico en Calle Arturo Elguezábal en Tiro 3 de la Localidad de Palaú</t>
  </si>
  <si>
    <t>Periodo (al trimestre 4 del año 2018)</t>
  </si>
  <si>
    <t>Fondo Minero para Drenaje en la Col. Azteca, Hernández y Progreso</t>
  </si>
  <si>
    <t>Fondo Minero Pav. Asf. Calle Federico Chapoy</t>
  </si>
  <si>
    <t>Fondo Minero Pav. Asf. Calle Mina</t>
  </si>
  <si>
    <t>Fondo Minero Pav. Asf. Calle Victoria</t>
  </si>
  <si>
    <t>Fondo Minero Pav. Asf. Calle Yucatán</t>
  </si>
  <si>
    <t>Fondo Minero Pav. Asf. Calle Primera</t>
  </si>
  <si>
    <t>Fondo Minero Pav. Asf. Diversas Calles de Palaú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</si>
</sst>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164" fontId="0" fillId="0" borderId="0" xfId="0" applyNumberFormat="1"/>
    <xf numFmtId="43" fontId="8" fillId="0" borderId="8" xfId="5" applyFont="1" applyFill="1" applyBorder="1" applyAlignment="1">
      <alignment horizontal="justify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43" fontId="8" fillId="0" borderId="8" xfId="5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right" vertical="center" wrapText="1"/>
    </xf>
    <xf numFmtId="44" fontId="8" fillId="0" borderId="8" xfId="6" applyFont="1" applyFill="1" applyBorder="1" applyAlignment="1">
      <alignment horizontal="right" vertical="center" wrapText="1"/>
    </xf>
    <xf numFmtId="43" fontId="8" fillId="0" borderId="11" xfId="5" applyFont="1" applyFill="1" applyBorder="1" applyAlignment="1">
      <alignment horizontal="justify" vertical="center" wrapText="1"/>
    </xf>
    <xf numFmtId="43" fontId="6" fillId="0" borderId="11" xfId="5" applyFont="1" applyFill="1" applyBorder="1"/>
    <xf numFmtId="164" fontId="6" fillId="0" borderId="8" xfId="0" applyNumberFormat="1" applyFont="1" applyFill="1" applyBorder="1" applyAlignment="1">
      <alignment horizontal="right" vertical="center" wrapText="1"/>
    </xf>
    <xf numFmtId="43" fontId="6" fillId="0" borderId="8" xfId="5" applyFont="1" applyFill="1" applyBorder="1" applyAlignment="1">
      <alignment horizontal="right" vertical="center" wrapText="1"/>
    </xf>
    <xf numFmtId="44" fontId="6" fillId="0" borderId="8" xfId="6" applyFont="1" applyFill="1" applyBorder="1" applyAlignment="1">
      <alignment horizontal="right" vertical="center" wrapText="1"/>
    </xf>
    <xf numFmtId="0" fontId="6" fillId="0" borderId="11" xfId="0" applyFont="1" applyFill="1" applyBorder="1"/>
    <xf numFmtId="164" fontId="6" fillId="0" borderId="8" xfId="0" applyNumberFormat="1" applyFont="1" applyFill="1" applyBorder="1"/>
    <xf numFmtId="43" fontId="6" fillId="0" borderId="8" xfId="5" applyFont="1" applyFill="1" applyBorder="1"/>
    <xf numFmtId="44" fontId="6" fillId="0" borderId="8" xfId="6" applyFont="1" applyFill="1" applyBorder="1"/>
    <xf numFmtId="0" fontId="6" fillId="0" borderId="8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7">
    <cellStyle name="Buena 2" xfId="1" xr:uid="{00000000-0005-0000-0000-000000000000}"/>
    <cellStyle name="Incorrecto 2" xfId="2" xr:uid="{00000000-0005-0000-0000-000001000000}"/>
    <cellStyle name="Millares" xfId="5" builtinId="3"/>
    <cellStyle name="Moneda" xfId="6" builtinId="4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90" zoomScaleNormal="90" workbookViewId="0">
      <selection activeCell="O27" sqref="O27"/>
    </sheetView>
  </sheetViews>
  <sheetFormatPr baseColWidth="10" defaultRowHeight="15" x14ac:dyDescent="0.25"/>
  <cols>
    <col min="1" max="1" width="24.85546875" customWidth="1"/>
    <col min="2" max="9" width="14.5703125" customWidth="1"/>
    <col min="10" max="10" width="16.5703125" bestFit="1" customWidth="1"/>
  </cols>
  <sheetData>
    <row r="1" spans="1:11" x14ac:dyDescent="0.25">
      <c r="A1" s="24" t="s">
        <v>18</v>
      </c>
      <c r="B1" s="25"/>
      <c r="C1" s="25"/>
      <c r="D1" s="25"/>
      <c r="E1" s="25"/>
      <c r="F1" s="25"/>
      <c r="G1" s="25"/>
      <c r="H1" s="25"/>
      <c r="I1" s="25"/>
      <c r="J1" s="26"/>
    </row>
    <row r="2" spans="1:11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9"/>
    </row>
    <row r="3" spans="1:11" x14ac:dyDescent="0.25">
      <c r="A3" s="27" t="s">
        <v>43</v>
      </c>
      <c r="B3" s="30"/>
      <c r="C3" s="30"/>
      <c r="D3" s="30"/>
      <c r="E3" s="30"/>
      <c r="F3" s="30"/>
      <c r="G3" s="30"/>
      <c r="H3" s="30"/>
      <c r="I3" s="30"/>
      <c r="J3" s="31"/>
    </row>
    <row r="4" spans="1:11" x14ac:dyDescent="0.25">
      <c r="A4" s="32" t="s">
        <v>1</v>
      </c>
      <c r="B4" s="33" t="s">
        <v>2</v>
      </c>
      <c r="C4" s="34"/>
      <c r="D4" s="34" t="s">
        <v>3</v>
      </c>
      <c r="E4" s="34"/>
      <c r="F4" s="34" t="s">
        <v>4</v>
      </c>
      <c r="G4" s="34"/>
      <c r="H4" s="34" t="s">
        <v>20</v>
      </c>
      <c r="I4" s="34"/>
      <c r="J4" s="36" t="s">
        <v>5</v>
      </c>
    </row>
    <row r="5" spans="1:11" x14ac:dyDescent="0.25">
      <c r="A5" s="32"/>
      <c r="B5" s="35"/>
      <c r="C5" s="32"/>
      <c r="D5" s="32"/>
      <c r="E5" s="32"/>
      <c r="F5" s="32"/>
      <c r="G5" s="32"/>
      <c r="H5" s="32"/>
      <c r="I5" s="32"/>
      <c r="J5" s="37"/>
    </row>
    <row r="6" spans="1:11" x14ac:dyDescent="0.25">
      <c r="A6" s="32"/>
      <c r="B6" s="35"/>
      <c r="C6" s="32"/>
      <c r="D6" s="32"/>
      <c r="E6" s="32"/>
      <c r="F6" s="32"/>
      <c r="G6" s="32"/>
      <c r="H6" s="32"/>
      <c r="I6" s="32"/>
      <c r="J6" s="37"/>
    </row>
    <row r="7" spans="1:11" ht="30" x14ac:dyDescent="0.25">
      <c r="A7" s="32"/>
      <c r="B7" s="1" t="s">
        <v>6</v>
      </c>
      <c r="C7" s="2" t="s">
        <v>7</v>
      </c>
      <c r="D7" s="2" t="s">
        <v>6</v>
      </c>
      <c r="E7" s="2" t="s">
        <v>7</v>
      </c>
      <c r="F7" s="2" t="s">
        <v>6</v>
      </c>
      <c r="G7" s="2" t="s">
        <v>7</v>
      </c>
      <c r="H7" s="2" t="s">
        <v>6</v>
      </c>
      <c r="I7" s="2" t="s">
        <v>7</v>
      </c>
      <c r="J7" s="34"/>
      <c r="K7" s="3"/>
    </row>
    <row r="8" spans="1:11" x14ac:dyDescent="0.25">
      <c r="A8" s="5" t="s">
        <v>8</v>
      </c>
      <c r="B8" s="6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  <c r="I8" s="4" t="s">
        <v>16</v>
      </c>
      <c r="J8" s="4" t="s">
        <v>17</v>
      </c>
    </row>
    <row r="9" spans="1:11" ht="24" x14ac:dyDescent="0.25">
      <c r="A9" s="7" t="s">
        <v>32</v>
      </c>
      <c r="B9" s="9">
        <v>0</v>
      </c>
      <c r="C9" s="10">
        <f>344436+337293</f>
        <v>681729</v>
      </c>
      <c r="D9" s="11">
        <v>0</v>
      </c>
      <c r="E9" s="10">
        <v>0</v>
      </c>
      <c r="F9" s="11">
        <v>0</v>
      </c>
      <c r="G9" s="10">
        <v>0</v>
      </c>
      <c r="H9" s="12" t="s">
        <v>30</v>
      </c>
      <c r="I9" s="13">
        <v>0</v>
      </c>
      <c r="J9" s="13">
        <f>C9+E9+G9+I9</f>
        <v>681729</v>
      </c>
    </row>
    <row r="10" spans="1:11" ht="24.75" x14ac:dyDescent="0.25">
      <c r="A10" s="7" t="s">
        <v>19</v>
      </c>
      <c r="B10" s="9">
        <v>0</v>
      </c>
      <c r="C10" s="10">
        <v>0</v>
      </c>
      <c r="D10" s="11">
        <v>0</v>
      </c>
      <c r="E10" s="10">
        <v>0</v>
      </c>
      <c r="F10" s="11">
        <v>0</v>
      </c>
      <c r="G10" s="10">
        <v>0</v>
      </c>
      <c r="H10" s="12" t="s">
        <v>30</v>
      </c>
      <c r="I10" s="13">
        <v>216.85</v>
      </c>
      <c r="J10" s="13">
        <f>C10+E10+G10+I10</f>
        <v>216.85</v>
      </c>
      <c r="K10" s="3"/>
    </row>
    <row r="11" spans="1:11" ht="24" x14ac:dyDescent="0.25">
      <c r="A11" s="7" t="s">
        <v>27</v>
      </c>
      <c r="B11" s="14">
        <v>0</v>
      </c>
      <c r="C11" s="10">
        <v>0</v>
      </c>
      <c r="D11" s="11">
        <v>0</v>
      </c>
      <c r="E11" s="10">
        <v>0</v>
      </c>
      <c r="F11" s="11">
        <v>0</v>
      </c>
      <c r="G11" s="10">
        <v>0</v>
      </c>
      <c r="H11" s="12" t="s">
        <v>30</v>
      </c>
      <c r="I11" s="13">
        <v>1.67</v>
      </c>
      <c r="J11" s="13">
        <f t="shared" ref="J11:J34" si="0">C11+E11+G11+I11</f>
        <v>1.67</v>
      </c>
    </row>
    <row r="12" spans="1:11" ht="53.25" customHeight="1" x14ac:dyDescent="0.25">
      <c r="A12" s="7" t="s">
        <v>42</v>
      </c>
      <c r="B12" s="14">
        <v>0</v>
      </c>
      <c r="C12" s="10">
        <v>0</v>
      </c>
      <c r="D12" s="11">
        <v>0</v>
      </c>
      <c r="E12" s="10">
        <v>0</v>
      </c>
      <c r="F12" s="11">
        <v>0</v>
      </c>
      <c r="G12" s="10">
        <v>0</v>
      </c>
      <c r="H12" s="12" t="s">
        <v>30</v>
      </c>
      <c r="I12" s="13">
        <v>70.09</v>
      </c>
      <c r="J12" s="13">
        <f t="shared" si="0"/>
        <v>70.09</v>
      </c>
    </row>
    <row r="13" spans="1:11" ht="63.75" customHeight="1" x14ac:dyDescent="0.25">
      <c r="A13" s="7" t="s">
        <v>21</v>
      </c>
      <c r="B13" s="15">
        <v>0</v>
      </c>
      <c r="C13" s="16">
        <v>0</v>
      </c>
      <c r="D13" s="17">
        <v>0</v>
      </c>
      <c r="E13" s="10">
        <v>0</v>
      </c>
      <c r="F13" s="17">
        <v>0</v>
      </c>
      <c r="G13" s="10">
        <v>0</v>
      </c>
      <c r="H13" s="12" t="s">
        <v>30</v>
      </c>
      <c r="I13" s="18">
        <v>186.15</v>
      </c>
      <c r="J13" s="13">
        <f t="shared" si="0"/>
        <v>186.15</v>
      </c>
    </row>
    <row r="14" spans="1:11" ht="72.75" x14ac:dyDescent="0.25">
      <c r="A14" s="7" t="s">
        <v>22</v>
      </c>
      <c r="B14" s="15">
        <v>0</v>
      </c>
      <c r="C14" s="16">
        <v>0</v>
      </c>
      <c r="D14" s="17">
        <v>0</v>
      </c>
      <c r="E14" s="10">
        <v>0</v>
      </c>
      <c r="F14" s="17">
        <v>0</v>
      </c>
      <c r="G14" s="10">
        <v>0</v>
      </c>
      <c r="H14" s="12" t="s">
        <v>30</v>
      </c>
      <c r="I14" s="18">
        <v>139.44</v>
      </c>
      <c r="J14" s="13">
        <f t="shared" si="0"/>
        <v>139.44</v>
      </c>
    </row>
    <row r="15" spans="1:11" ht="24.75" x14ac:dyDescent="0.25">
      <c r="A15" s="7" t="s">
        <v>28</v>
      </c>
      <c r="B15" s="19" t="s">
        <v>29</v>
      </c>
      <c r="C15" s="16">
        <f>381408+572112</f>
        <v>953520</v>
      </c>
      <c r="D15" s="17">
        <v>0</v>
      </c>
      <c r="E15" s="10">
        <v>0</v>
      </c>
      <c r="F15" s="17">
        <v>0</v>
      </c>
      <c r="G15" s="10">
        <v>3.12</v>
      </c>
      <c r="H15" s="12" t="s">
        <v>30</v>
      </c>
      <c r="I15" s="18">
        <v>0</v>
      </c>
      <c r="J15" s="13">
        <f>C15+E15+G15+I15</f>
        <v>953523.12</v>
      </c>
    </row>
    <row r="16" spans="1:11" ht="39.75" customHeight="1" x14ac:dyDescent="0.25">
      <c r="A16" s="7" t="s">
        <v>23</v>
      </c>
      <c r="B16" s="19" t="s">
        <v>29</v>
      </c>
      <c r="C16" s="16">
        <f>399782+599674</f>
        <v>999456</v>
      </c>
      <c r="D16" s="17">
        <v>0</v>
      </c>
      <c r="E16" s="10">
        <v>0</v>
      </c>
      <c r="F16" s="17">
        <v>0</v>
      </c>
      <c r="G16" s="10">
        <v>0</v>
      </c>
      <c r="H16" s="12" t="s">
        <v>30</v>
      </c>
      <c r="I16" s="18">
        <v>0</v>
      </c>
      <c r="J16" s="13">
        <f t="shared" si="0"/>
        <v>999456</v>
      </c>
    </row>
    <row r="17" spans="1:12" ht="36.75" x14ac:dyDescent="0.25">
      <c r="A17" s="7" t="s">
        <v>24</v>
      </c>
      <c r="B17" s="19" t="s">
        <v>29</v>
      </c>
      <c r="C17" s="16">
        <f>399991+599987</f>
        <v>999978</v>
      </c>
      <c r="D17" s="17">
        <v>0</v>
      </c>
      <c r="E17" s="10">
        <v>0</v>
      </c>
      <c r="F17" s="17">
        <v>0</v>
      </c>
      <c r="G17" s="10">
        <v>0</v>
      </c>
      <c r="H17" s="12" t="s">
        <v>30</v>
      </c>
      <c r="I17" s="18">
        <v>0</v>
      </c>
      <c r="J17" s="13">
        <f>C17+E17+G17+I17</f>
        <v>999978</v>
      </c>
    </row>
    <row r="18" spans="1:12" ht="60.75" x14ac:dyDescent="0.25">
      <c r="A18" s="7" t="s">
        <v>33</v>
      </c>
      <c r="B18" s="19" t="s">
        <v>29</v>
      </c>
      <c r="C18" s="16">
        <v>5064622.7699999996</v>
      </c>
      <c r="D18" s="17">
        <v>0</v>
      </c>
      <c r="E18" s="10">
        <v>0</v>
      </c>
      <c r="F18" s="17">
        <v>0</v>
      </c>
      <c r="G18" s="10">
        <v>0</v>
      </c>
      <c r="H18" s="12" t="s">
        <v>30</v>
      </c>
      <c r="I18" s="18">
        <v>0</v>
      </c>
      <c r="J18" s="13">
        <f>C18+E18+G18+I18</f>
        <v>5064622.7699999996</v>
      </c>
    </row>
    <row r="19" spans="1:12" ht="51" customHeight="1" x14ac:dyDescent="0.25">
      <c r="A19" s="7" t="s">
        <v>34</v>
      </c>
      <c r="B19" s="19" t="s">
        <v>29</v>
      </c>
      <c r="C19" s="16">
        <v>939120.26</v>
      </c>
      <c r="D19" s="17">
        <v>0</v>
      </c>
      <c r="E19" s="10">
        <v>0</v>
      </c>
      <c r="F19" s="17">
        <v>0</v>
      </c>
      <c r="G19" s="10">
        <v>0</v>
      </c>
      <c r="H19" s="12" t="s">
        <v>30</v>
      </c>
      <c r="I19" s="18">
        <v>0</v>
      </c>
      <c r="J19" s="13">
        <f>C19+E19+G19+I19</f>
        <v>939120.26</v>
      </c>
    </row>
    <row r="20" spans="1:12" ht="36.75" x14ac:dyDescent="0.25">
      <c r="A20" s="7" t="s">
        <v>40</v>
      </c>
      <c r="B20" s="19" t="s">
        <v>29</v>
      </c>
      <c r="C20" s="20">
        <v>549115</v>
      </c>
      <c r="D20" s="21">
        <v>0</v>
      </c>
      <c r="E20" s="10">
        <v>0</v>
      </c>
      <c r="F20" s="21">
        <v>0</v>
      </c>
      <c r="G20" s="10">
        <v>0</v>
      </c>
      <c r="H20" s="12" t="s">
        <v>30</v>
      </c>
      <c r="I20" s="18">
        <v>0</v>
      </c>
      <c r="J20" s="13">
        <f>C20+E20+G20+I20</f>
        <v>549115</v>
      </c>
    </row>
    <row r="21" spans="1:12" ht="36.75" x14ac:dyDescent="0.25">
      <c r="A21" s="7" t="s">
        <v>44</v>
      </c>
      <c r="B21" s="19" t="s">
        <v>29</v>
      </c>
      <c r="C21" s="20">
        <f>866611+2166528+866611</f>
        <v>3899750</v>
      </c>
      <c r="D21" s="21"/>
      <c r="E21" s="10">
        <v>0</v>
      </c>
      <c r="F21" s="21"/>
      <c r="G21" s="10">
        <v>200</v>
      </c>
      <c r="H21" s="12" t="s">
        <v>30</v>
      </c>
      <c r="I21" s="18"/>
      <c r="J21" s="13">
        <f>C21+E21+G21+I21</f>
        <v>3899950</v>
      </c>
    </row>
    <row r="22" spans="1:12" ht="24.75" x14ac:dyDescent="0.25">
      <c r="A22" s="7" t="s">
        <v>25</v>
      </c>
      <c r="B22" s="19" t="s">
        <v>31</v>
      </c>
      <c r="C22" s="16">
        <f>3506068.41*12</f>
        <v>42072820.920000002</v>
      </c>
      <c r="D22" s="17">
        <v>0</v>
      </c>
      <c r="E22" s="10">
        <v>0</v>
      </c>
      <c r="F22" s="17">
        <v>0</v>
      </c>
      <c r="G22" s="10">
        <v>0</v>
      </c>
      <c r="H22" s="12" t="s">
        <v>30</v>
      </c>
      <c r="I22" s="18">
        <f>571.33+545.52+474.23+376.34+373.59+356.59+314+211.75+0.66+467.69+431.24+164.59</f>
        <v>4287.53</v>
      </c>
      <c r="J22" s="13">
        <f t="shared" si="0"/>
        <v>42077108.450000003</v>
      </c>
      <c r="L22" s="8"/>
    </row>
    <row r="23" spans="1:12" ht="24" x14ac:dyDescent="0.25">
      <c r="A23" s="7" t="s">
        <v>26</v>
      </c>
      <c r="B23" s="19" t="s">
        <v>31</v>
      </c>
      <c r="C23" s="16">
        <f>(1378093.62*9)+1378093.71</f>
        <v>13780936.290000003</v>
      </c>
      <c r="D23" s="17">
        <v>0</v>
      </c>
      <c r="E23" s="10">
        <v>0</v>
      </c>
      <c r="F23" s="17">
        <v>0</v>
      </c>
      <c r="G23" s="10">
        <v>0</v>
      </c>
      <c r="H23" s="12" t="s">
        <v>30</v>
      </c>
      <c r="I23" s="18">
        <f>272.4+256.76+246.74+223.48+222.03+184.73+145.75+91.87+0.2+255.37+300.78+195.53</f>
        <v>2395.6400000000008</v>
      </c>
      <c r="J23" s="13">
        <f t="shared" si="0"/>
        <v>13783331.930000003</v>
      </c>
      <c r="L23" s="8"/>
    </row>
    <row r="24" spans="1:12" ht="39" customHeight="1" x14ac:dyDescent="0.25">
      <c r="A24" s="7" t="s">
        <v>37</v>
      </c>
      <c r="B24" s="19" t="s">
        <v>29</v>
      </c>
      <c r="C24" s="20">
        <f>96486+144730+241215</f>
        <v>482431</v>
      </c>
      <c r="D24" s="21">
        <v>0</v>
      </c>
      <c r="E24" s="10">
        <v>0</v>
      </c>
      <c r="F24" s="21">
        <v>0</v>
      </c>
      <c r="G24" s="10">
        <v>0</v>
      </c>
      <c r="H24" s="12" t="s">
        <v>30</v>
      </c>
      <c r="I24" s="22">
        <f>2.01+20.1+2.67+5.47+7.93+12.1</f>
        <v>50.28</v>
      </c>
      <c r="J24" s="13">
        <f t="shared" si="0"/>
        <v>482481.28</v>
      </c>
    </row>
    <row r="25" spans="1:12" ht="36.75" x14ac:dyDescent="0.25">
      <c r="A25" s="7" t="s">
        <v>38</v>
      </c>
      <c r="B25" s="19" t="s">
        <v>29</v>
      </c>
      <c r="C25" s="20">
        <f>750000</f>
        <v>750000</v>
      </c>
      <c r="D25" s="21">
        <v>0</v>
      </c>
      <c r="E25" s="10">
        <v>0</v>
      </c>
      <c r="F25" s="21">
        <v>0</v>
      </c>
      <c r="G25" s="10">
        <v>0</v>
      </c>
      <c r="H25" s="12" t="s">
        <v>30</v>
      </c>
      <c r="I25" s="22">
        <f>6.24+62.5+1.67+11.77+62.51+64.58+64.59+64.6</f>
        <v>338.46000000000004</v>
      </c>
      <c r="J25" s="13">
        <f t="shared" si="0"/>
        <v>750338.46</v>
      </c>
    </row>
    <row r="26" spans="1:12" ht="39.75" customHeight="1" x14ac:dyDescent="0.25">
      <c r="A26" s="7" t="s">
        <v>35</v>
      </c>
      <c r="B26" s="19" t="s">
        <v>29</v>
      </c>
      <c r="C26" s="20">
        <f>632491+252996+379494</f>
        <v>1264981</v>
      </c>
      <c r="D26" s="21">
        <v>0</v>
      </c>
      <c r="E26" s="10">
        <v>0</v>
      </c>
      <c r="F26" s="21">
        <v>0</v>
      </c>
      <c r="G26" s="10">
        <v>0</v>
      </c>
      <c r="H26" s="12" t="s">
        <v>30</v>
      </c>
      <c r="I26" s="22">
        <f>5.27+44.1+1.1+1.1+5.17+11.8+16.39+25.66</f>
        <v>110.59</v>
      </c>
      <c r="J26" s="13">
        <f t="shared" si="0"/>
        <v>1265091.5900000001</v>
      </c>
    </row>
    <row r="27" spans="1:12" ht="42" customHeight="1" x14ac:dyDescent="0.25">
      <c r="A27" s="7" t="s">
        <v>39</v>
      </c>
      <c r="B27" s="19" t="s">
        <v>29</v>
      </c>
      <c r="C27" s="20">
        <f>732898+293159+439739</f>
        <v>1465796</v>
      </c>
      <c r="D27" s="21">
        <v>0</v>
      </c>
      <c r="E27" s="10">
        <v>0</v>
      </c>
      <c r="F27" s="21">
        <v>0</v>
      </c>
      <c r="G27" s="10">
        <v>0</v>
      </c>
      <c r="H27" s="12" t="s">
        <v>30</v>
      </c>
      <c r="I27" s="22">
        <f>6.1+61.07+5.73+16.61+24.35+36.78</f>
        <v>150.64000000000001</v>
      </c>
      <c r="J27" s="13">
        <f t="shared" si="0"/>
        <v>1465946.64</v>
      </c>
    </row>
    <row r="28" spans="1:12" ht="24" x14ac:dyDescent="0.25">
      <c r="A28" s="7" t="s">
        <v>36</v>
      </c>
      <c r="B28" s="23" t="s">
        <v>41</v>
      </c>
      <c r="C28" s="20">
        <f>4496638.92</f>
        <v>4496638.92</v>
      </c>
      <c r="D28" s="21">
        <v>0</v>
      </c>
      <c r="E28" s="10">
        <v>0</v>
      </c>
      <c r="F28" s="21">
        <v>0</v>
      </c>
      <c r="G28" s="10">
        <v>0</v>
      </c>
      <c r="H28" s="12" t="s">
        <v>30</v>
      </c>
      <c r="I28" s="22">
        <f>722.74</f>
        <v>722.74</v>
      </c>
      <c r="J28" s="13">
        <f t="shared" si="0"/>
        <v>4497361.66</v>
      </c>
    </row>
    <row r="29" spans="1:12" ht="24.75" x14ac:dyDescent="0.25">
      <c r="A29" s="7" t="s">
        <v>46</v>
      </c>
      <c r="B29" s="23" t="s">
        <v>29</v>
      </c>
      <c r="C29" s="20">
        <v>365400</v>
      </c>
      <c r="D29" s="21">
        <v>0</v>
      </c>
      <c r="E29" s="10">
        <v>0</v>
      </c>
      <c r="F29" s="21">
        <v>0</v>
      </c>
      <c r="G29" s="10">
        <v>0</v>
      </c>
      <c r="H29" s="12" t="s">
        <v>30</v>
      </c>
      <c r="I29" s="22">
        <v>0</v>
      </c>
      <c r="J29" s="13">
        <f t="shared" si="0"/>
        <v>365400</v>
      </c>
    </row>
    <row r="30" spans="1:12" ht="24.75" x14ac:dyDescent="0.25">
      <c r="A30" s="7" t="s">
        <v>45</v>
      </c>
      <c r="B30" s="23" t="s">
        <v>29</v>
      </c>
      <c r="C30" s="20">
        <v>562774</v>
      </c>
      <c r="D30" s="21">
        <v>0</v>
      </c>
      <c r="E30" s="10">
        <v>0</v>
      </c>
      <c r="F30" s="21">
        <v>0</v>
      </c>
      <c r="G30" s="10">
        <v>0</v>
      </c>
      <c r="H30" s="12" t="s">
        <v>30</v>
      </c>
      <c r="I30" s="22">
        <v>0</v>
      </c>
      <c r="J30" s="13">
        <f t="shared" si="0"/>
        <v>562774</v>
      </c>
    </row>
    <row r="31" spans="1:12" ht="24.75" x14ac:dyDescent="0.25">
      <c r="A31" s="7" t="s">
        <v>47</v>
      </c>
      <c r="B31" s="23" t="s">
        <v>29</v>
      </c>
      <c r="C31" s="20">
        <v>478655</v>
      </c>
      <c r="D31" s="21">
        <v>0</v>
      </c>
      <c r="E31" s="10">
        <v>0</v>
      </c>
      <c r="F31" s="21">
        <v>0</v>
      </c>
      <c r="G31" s="10">
        <v>0</v>
      </c>
      <c r="H31" s="12" t="s">
        <v>30</v>
      </c>
      <c r="I31" s="22">
        <v>25.27</v>
      </c>
      <c r="J31" s="13">
        <f t="shared" si="0"/>
        <v>478680.27</v>
      </c>
    </row>
    <row r="32" spans="1:12" ht="24.75" x14ac:dyDescent="0.25">
      <c r="A32" s="7" t="s">
        <v>48</v>
      </c>
      <c r="B32" s="23" t="s">
        <v>29</v>
      </c>
      <c r="C32" s="20">
        <v>303526</v>
      </c>
      <c r="D32" s="21">
        <v>0</v>
      </c>
      <c r="E32" s="10">
        <v>0</v>
      </c>
      <c r="F32" s="21">
        <v>0</v>
      </c>
      <c r="G32" s="10">
        <v>0</v>
      </c>
      <c r="H32" s="12" t="s">
        <v>30</v>
      </c>
      <c r="I32" s="22">
        <v>0</v>
      </c>
      <c r="J32" s="13">
        <f t="shared" si="0"/>
        <v>303526</v>
      </c>
    </row>
    <row r="33" spans="1:10" ht="24.75" x14ac:dyDescent="0.25">
      <c r="A33" s="7" t="s">
        <v>49</v>
      </c>
      <c r="B33" s="23" t="s">
        <v>29</v>
      </c>
      <c r="C33" s="20">
        <v>681098</v>
      </c>
      <c r="D33" s="21">
        <v>0</v>
      </c>
      <c r="E33" s="10">
        <v>0</v>
      </c>
      <c r="F33" s="21">
        <v>0</v>
      </c>
      <c r="G33" s="10">
        <v>0</v>
      </c>
      <c r="H33" s="12" t="s">
        <v>30</v>
      </c>
      <c r="I33" s="22">
        <v>0</v>
      </c>
      <c r="J33" s="13">
        <f t="shared" si="0"/>
        <v>681098</v>
      </c>
    </row>
    <row r="34" spans="1:10" ht="24.75" x14ac:dyDescent="0.25">
      <c r="A34" s="7" t="s">
        <v>50</v>
      </c>
      <c r="B34" s="23" t="s">
        <v>29</v>
      </c>
      <c r="C34" s="20">
        <v>1608596</v>
      </c>
      <c r="D34" s="21">
        <v>0</v>
      </c>
      <c r="E34" s="10">
        <v>0</v>
      </c>
      <c r="F34" s="21">
        <v>0</v>
      </c>
      <c r="G34" s="10">
        <v>0</v>
      </c>
      <c r="H34" s="12" t="s">
        <v>30</v>
      </c>
      <c r="I34" s="22">
        <v>0</v>
      </c>
      <c r="J34" s="13">
        <f t="shared" si="0"/>
        <v>1608596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31496062992125984" right="0.31496062992125984" top="0.19685039370078741" bottom="0.19685039370078741" header="0.31496062992125984" footer="0.31496062992125984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user2</cp:lastModifiedBy>
  <cp:lastPrinted>2018-10-25T17:54:27Z</cp:lastPrinted>
  <dcterms:created xsi:type="dcterms:W3CDTF">2015-09-03T16:32:59Z</dcterms:created>
  <dcterms:modified xsi:type="dcterms:W3CDTF">2019-02-06T15:10:36Z</dcterms:modified>
</cp:coreProperties>
</file>