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90" windowWidth="12915" windowHeight="9660" activeTab="1"/>
  </bookViews>
  <sheets>
    <sheet name="NOTA EA-01 Y EA-02" sheetId="7" r:id="rId1"/>
    <sheet name="NOTA EA-03" sheetId="8" r:id="rId2"/>
  </sheets>
  <calcPr calcId="145621"/>
</workbook>
</file>

<file path=xl/calcChain.xml><?xml version="1.0" encoding="utf-8"?>
<calcChain xmlns="http://schemas.openxmlformats.org/spreadsheetml/2006/main">
  <c r="I77" i="8" l="1"/>
  <c r="J71" i="8" s="1"/>
  <c r="I71" i="8"/>
  <c r="I72" i="8"/>
  <c r="I74" i="8" s="1"/>
  <c r="F72" i="8"/>
  <c r="F74" i="8" s="1"/>
  <c r="I18" i="8" l="1"/>
  <c r="I30" i="8"/>
  <c r="I42" i="8"/>
  <c r="I49" i="8"/>
  <c r="I53" i="8"/>
  <c r="I58" i="8"/>
  <c r="I65" i="8"/>
  <c r="I67" i="8" s="1"/>
  <c r="I44" i="8" l="1"/>
  <c r="I60" i="8"/>
  <c r="F53" i="7"/>
  <c r="F55" i="7" s="1"/>
  <c r="F65" i="8" l="1"/>
  <c r="F67" i="8" s="1"/>
  <c r="F58" i="8"/>
  <c r="F53" i="8"/>
  <c r="F49" i="8"/>
  <c r="F42" i="8"/>
  <c r="F30" i="8"/>
  <c r="F18" i="8"/>
  <c r="F60" i="8" l="1"/>
  <c r="F44" i="8"/>
  <c r="F77" i="8" s="1"/>
  <c r="G71" i="8" s="1"/>
  <c r="F30" i="7"/>
  <c r="F26" i="7"/>
  <c r="F21" i="7"/>
  <c r="F15" i="7"/>
  <c r="F33" i="7" l="1"/>
  <c r="G24" i="8" l="1"/>
  <c r="G64" i="8"/>
  <c r="G56" i="8"/>
  <c r="G52" i="8"/>
  <c r="G48" i="8"/>
  <c r="G40" i="8"/>
  <c r="G38" i="8"/>
  <c r="G36" i="8"/>
  <c r="G34" i="8"/>
  <c r="G29" i="8"/>
  <c r="G27" i="8"/>
  <c r="G25" i="8"/>
  <c r="G23" i="8"/>
  <c r="G21" i="8"/>
  <c r="G16" i="8"/>
  <c r="G14" i="8"/>
  <c r="G57" i="8"/>
  <c r="G55" i="8"/>
  <c r="G51" i="8"/>
  <c r="G41" i="8"/>
  <c r="G39" i="8"/>
  <c r="G37" i="8"/>
  <c r="G35" i="8"/>
  <c r="G33" i="8"/>
  <c r="G28" i="8"/>
  <c r="G26" i="8"/>
  <c r="G22" i="8"/>
  <c r="G17" i="8"/>
  <c r="G15" i="8"/>
  <c r="G30" i="7"/>
  <c r="G26" i="7"/>
  <c r="G21" i="7"/>
  <c r="G15" i="7"/>
  <c r="G53" i="7"/>
  <c r="G55" i="7" s="1"/>
  <c r="G77" i="8" l="1"/>
  <c r="J64" i="8"/>
  <c r="G33" i="7"/>
  <c r="J52" i="8" l="1"/>
  <c r="J56" i="8"/>
  <c r="J41" i="8"/>
  <c r="J23" i="8"/>
  <c r="J34" i="8"/>
  <c r="J35" i="8"/>
  <c r="J15" i="8"/>
  <c r="J36" i="8"/>
  <c r="J51" i="8"/>
  <c r="J27" i="8"/>
  <c r="J38" i="8"/>
  <c r="J26" i="8"/>
  <c r="J29" i="8"/>
  <c r="J21" i="8"/>
  <c r="J16" i="8"/>
  <c r="J33" i="8"/>
  <c r="J14" i="8"/>
  <c r="J22" i="8"/>
  <c r="J25" i="8"/>
  <c r="J57" i="8"/>
  <c r="J24" i="8"/>
  <c r="J37" i="8"/>
  <c r="J17" i="8"/>
  <c r="J55" i="8"/>
  <c r="J39" i="8"/>
  <c r="J28" i="8"/>
  <c r="J40" i="8"/>
  <c r="J48" i="8"/>
  <c r="J77" i="8" l="1"/>
</calcChain>
</file>

<file path=xl/sharedStrings.xml><?xml version="1.0" encoding="utf-8"?>
<sst xmlns="http://schemas.openxmlformats.org/spreadsheetml/2006/main" count="112" uniqueCount="87">
  <si>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</si>
  <si>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</si>
  <si>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</si>
  <si>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</si>
  <si>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</si>
  <si>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</si>
  <si>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</si>
  <si>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</si>
  <si>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</si>
  <si>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</si>
  <si>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</si>
  <si>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</si>
  <si>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</si>
  <si>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>APROVECHAMIENTOS DE TIPO CORRIENTE</t>
  </si>
  <si>
    <t>OTROS APROVECHAMIENTOS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</si>
  <si>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</si>
  <si>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</si>
  <si>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</si>
  <si>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</si>
  <si>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</si>
  <si>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</si>
  <si>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</si>
  <si>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</si>
  <si>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</si>
  <si>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</si>
  <si>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</si>
  <si>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</si>
  <si>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</si>
  <si>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</si>
  <si>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</si>
  <si>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</si>
  <si>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</si>
  <si>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MATERIALES Y SUMINISTROS PARA SEGURIDAD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</si>
  <si>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</si>
  <si>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</si>
  <si>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</si>
  <si>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</si>
  <si>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</si>
  <si>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</si>
  <si>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</si>
  <si>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</si>
  <si>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</si>
  <si>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</si>
  <si>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</si>
  <si>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</si>
  <si>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</si>
  <si>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</si>
  <si>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SUBSIDIOS</t>
  </si>
  <si>
    <t>Ref.</t>
  </si>
  <si>
    <t>MATERIALES PRIMAS Y MATERIALES DE PRODUCCION Y COMERCIALIZACION</t>
  </si>
  <si>
    <t>Acumulado</t>
  </si>
  <si>
    <t>AYUDAS SOCIALES A INSTITUCIONES</t>
  </si>
  <si>
    <t>INTERESES GANADOS DE VALORES, CREDITOS, BONOS Y OTROS.</t>
  </si>
  <si>
    <t>OTROS INGRESOS</t>
  </si>
  <si>
    <t>(2)</t>
  </si>
  <si>
    <t>ACCESORIOS DE DERECHOS</t>
  </si>
  <si>
    <t>Acumulado Anual</t>
  </si>
  <si>
    <t>Monto Acum</t>
  </si>
  <si>
    <t>Presidencia Municipal de San Juan de Sabinas</t>
  </si>
  <si>
    <t>PENSIONES Y JUBILACIONES</t>
  </si>
  <si>
    <t>PENSIONES</t>
  </si>
  <si>
    <t>JUBILACIONES</t>
  </si>
  <si>
    <t>OTRAS PENSIONES Y JUBILACIONES</t>
  </si>
  <si>
    <t>INTERESES, COMICIONES Y OTROS GASTOS DE LA DEUDA PUBLICA</t>
  </si>
  <si>
    <t>INTERESES DE LA DEUDA PUBLICA</t>
  </si>
  <si>
    <t>INTERESES DE LA DEUDA PUBLICA INTERNA</t>
  </si>
  <si>
    <t>Trimestral</t>
  </si>
  <si>
    <t>(3)</t>
  </si>
  <si>
    <t>del 01 de Enero al 31 de Diciembre de 2018</t>
  </si>
  <si>
    <t>TOTAL DEL 01 DE ENERO AL 31 DE DICIEMBRE DE 2018</t>
  </si>
  <si>
    <t>TOTAL INGRESOS DE GESTIÓN DEL 01 DE ENERO AL 31 DE DICIEMBRE DE 2018</t>
  </si>
  <si>
    <t>TOTAL OTROS INGRESOS DEL 01 DE ENERO AL 31 DE DICIEMBRE DE 2018</t>
  </si>
  <si>
    <t>TOTAL GASTOS DE FUNCIONAMIENTO DEL 01 DE ENERO AL 31 DE DICIEMBRE DE 2018</t>
  </si>
  <si>
    <t>TOTAL TRANSFERENICAS, ASIGNACIONES, SUBSIDIOS Y OTRAS AYUDAS SOCIALES DEL 01 DE ENERO AL 31 DE DICIEMBRE DE 2018</t>
  </si>
  <si>
    <t>TOTAL GASTOS Y OTRAS PÉRDIDAS DEL 01 DE ENERO AL 31 DE DICIEMBRE DE 2018</t>
  </si>
  <si>
    <t xml:space="preserve">      DE ENERO AL 31 DE DICIEMBRE DE 2018 RESPECTIVAMENTE.</t>
  </si>
  <si>
    <t xml:space="preserve">      2018 Y DEL 01 DE ENERO AL 31 DE DICIEMBRE DE 2018 RESPECTIVAMENTE.</t>
  </si>
  <si>
    <t>Monto Trim</t>
  </si>
  <si>
    <t>TOTAL INTERESES, COMISIONES Y OTROS GASTOS DE LA DEUDA PUBLICA DEL 01 DE ENERO AL 31 DE DICIEMBRE DE 2018</t>
  </si>
  <si>
    <t>INVERSION PUBLICA</t>
  </si>
  <si>
    <t>INVERSION PUBLICA NO CAPITALIZABLE</t>
  </si>
  <si>
    <t>TOTAL INVERSION PUBLICA DEL 01 ENERO AL 31 DE DICIEMBRE DE 2018</t>
  </si>
  <si>
    <t xml:space="preserve">PRODUCTOS DERIVADOS DEL USO Y APROVECHAMIENTO DE BIENES NO SUJETOS A </t>
  </si>
  <si>
    <t>RÉGIMEN DE  DOMINIO PÚBLICO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</si>
  <si>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 DEL 01 DE OCTUBRE AL 31 DE DICIEMBRE DE 2018 Y DEL 01</t>
    </r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</si>
  <si>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NORMALES POR SERVICIOS BASICOS COMO LUZ, AGUA Y TELEFONO DEL MUNICIPIO POR EL PERÍODO REFERIDO DEL 01 DE OCTUBRE AL 31 DE DICIEMBRE DE </t>
    </r>
  </si>
  <si>
    <r>
      <rPr>
        <b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CORRESPONDE A LOS GASTOS POR EL REGISTRO DE INVERSION PUBLICA NO CAPITALIZABLE DEL MUNICIPIO POR EL PERÍODO REFERIDO DEL 01 DE ENERO AL 31 DE DICIEMBRE DE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</si>
</sst>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Alignment="1">
      <alignment wrapText="1"/>
    </xf>
    <xf numFmtId="10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0" xfId="0" applyFont="1" applyFill="1"/>
    <xf numFmtId="43" fontId="0" fillId="0" borderId="0" xfId="3" applyFont="1"/>
    <xf numFmtId="0" fontId="5" fillId="0" borderId="0" xfId="0" applyFont="1"/>
    <xf numFmtId="44" fontId="5" fillId="0" borderId="0" xfId="3" applyNumberFormat="1" applyFont="1"/>
    <xf numFmtId="0" fontId="0" fillId="0" borderId="0" xfId="0" applyFill="1"/>
    <xf numFmtId="4" fontId="0" fillId="0" borderId="0" xfId="0" applyNumberFormat="1" applyFill="1"/>
    <xf numFmtId="43" fontId="2" fillId="0" borderId="0" xfId="3" applyFont="1" applyFill="1" applyAlignment="1">
      <alignment horizontal="center"/>
    </xf>
    <xf numFmtId="43" fontId="2" fillId="0" borderId="0" xfId="3" applyFont="1"/>
    <xf numFmtId="9" fontId="2" fillId="0" borderId="0" xfId="2" applyFont="1" applyAlignment="1">
      <alignment vertical="center"/>
    </xf>
    <xf numFmtId="9" fontId="0" fillId="0" borderId="0" xfId="2" applyFont="1" applyAlignment="1">
      <alignment vertical="center"/>
    </xf>
    <xf numFmtId="9" fontId="2" fillId="0" borderId="0" xfId="2" applyFont="1" applyFill="1" applyAlignment="1">
      <alignment vertical="center"/>
    </xf>
    <xf numFmtId="9" fontId="5" fillId="0" borderId="5" xfId="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4" xfId="3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/>
    <xf numFmtId="0" fontId="0" fillId="0" borderId="0" xfId="0" applyFont="1" applyBorder="1"/>
    <xf numFmtId="0" fontId="0" fillId="0" borderId="8" xfId="0" applyFont="1" applyBorder="1"/>
    <xf numFmtId="43" fontId="0" fillId="0" borderId="8" xfId="3" applyFont="1" applyBorder="1"/>
    <xf numFmtId="4" fontId="0" fillId="0" borderId="8" xfId="0" applyNumberFormat="1" applyFont="1" applyFill="1" applyBorder="1"/>
    <xf numFmtId="0" fontId="5" fillId="0" borderId="5" xfId="0" applyFont="1" applyBorder="1" applyAlignment="1">
      <alignment horizontal="left"/>
    </xf>
    <xf numFmtId="0" fontId="5" fillId="0" borderId="7" xfId="0" applyFont="1" applyBorder="1"/>
    <xf numFmtId="0" fontId="0" fillId="0" borderId="5" xfId="0" applyFont="1" applyBorder="1" applyAlignment="1">
      <alignment horizontal="left"/>
    </xf>
    <xf numFmtId="43" fontId="0" fillId="0" borderId="8" xfId="3" applyFont="1" applyFill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5" fillId="0" borderId="13" xfId="3" applyFont="1" applyFill="1" applyBorder="1"/>
    <xf numFmtId="4" fontId="5" fillId="0" borderId="13" xfId="0" applyNumberFormat="1" applyFont="1" applyFill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5" fillId="0" borderId="8" xfId="3" applyFont="1" applyBorder="1" applyAlignment="1">
      <alignment horizontal="center"/>
    </xf>
    <xf numFmtId="4" fontId="5" fillId="0" borderId="8" xfId="0" applyNumberFormat="1" applyFont="1" applyFill="1" applyBorder="1"/>
    <xf numFmtId="43" fontId="5" fillId="0" borderId="12" xfId="3" applyFont="1" applyFill="1" applyBorder="1"/>
    <xf numFmtId="4" fontId="5" fillId="0" borderId="12" xfId="1" applyNumberFormat="1" applyFont="1" applyFill="1" applyBorder="1"/>
    <xf numFmtId="0" fontId="0" fillId="0" borderId="6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43" fontId="0" fillId="0" borderId="11" xfId="3" applyFont="1" applyBorder="1"/>
    <xf numFmtId="0" fontId="0" fillId="0" borderId="6" xfId="0" applyFont="1" applyFill="1" applyBorder="1"/>
    <xf numFmtId="43" fontId="0" fillId="0" borderId="0" xfId="3" applyFont="1" applyBorder="1"/>
    <xf numFmtId="0" fontId="0" fillId="0" borderId="0" xfId="0" applyFont="1" applyFill="1"/>
    <xf numFmtId="0" fontId="0" fillId="0" borderId="0" xfId="0" applyFont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3" fontId="0" fillId="0" borderId="0" xfId="3" applyFont="1" applyFill="1" applyAlignment="1">
      <alignment horizontal="center"/>
    </xf>
    <xf numFmtId="0" fontId="5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43" fontId="5" fillId="0" borderId="4" xfId="3" applyFont="1" applyFill="1" applyBorder="1" applyAlignment="1">
      <alignment horizontal="center"/>
    </xf>
    <xf numFmtId="9" fontId="5" fillId="0" borderId="1" xfId="2" applyFont="1" applyBorder="1" applyAlignment="1">
      <alignment vertical="center"/>
    </xf>
    <xf numFmtId="9" fontId="0" fillId="0" borderId="8" xfId="2" applyFont="1" applyBorder="1" applyAlignment="1">
      <alignment vertical="center"/>
    </xf>
    <xf numFmtId="0" fontId="0" fillId="0" borderId="15" xfId="0" applyFont="1" applyBorder="1"/>
    <xf numFmtId="9" fontId="0" fillId="0" borderId="8" xfId="2" applyFont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0" fillId="0" borderId="8" xfId="0" applyFont="1" applyFill="1" applyBorder="1"/>
    <xf numFmtId="10" fontId="0" fillId="0" borderId="8" xfId="2" applyNumberFormat="1" applyFont="1" applyFill="1" applyBorder="1" applyAlignment="1">
      <alignment horizontal="center" vertical="center"/>
    </xf>
    <xf numFmtId="43" fontId="5" fillId="0" borderId="14" xfId="3" applyFont="1" applyFill="1" applyBorder="1"/>
    <xf numFmtId="10" fontId="5" fillId="0" borderId="8" xfId="2" applyNumberFormat="1" applyFont="1" applyBorder="1" applyAlignment="1">
      <alignment horizontal="center" vertical="center"/>
    </xf>
    <xf numFmtId="4" fontId="5" fillId="0" borderId="14" xfId="0" applyNumberFormat="1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3" fontId="5" fillId="0" borderId="8" xfId="3" applyFont="1" applyFill="1" applyBorder="1" applyAlignment="1">
      <alignment horizontal="center"/>
    </xf>
    <xf numFmtId="10" fontId="5" fillId="0" borderId="8" xfId="2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" fontId="5" fillId="0" borderId="5" xfId="1" applyNumberFormat="1" applyFont="1" applyFill="1" applyBorder="1"/>
    <xf numFmtId="4" fontId="0" fillId="0" borderId="5" xfId="0" applyNumberFormat="1" applyFont="1" applyFill="1" applyBorder="1"/>
    <xf numFmtId="0" fontId="5" fillId="0" borderId="0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3" fontId="5" fillId="0" borderId="16" xfId="3" applyFont="1" applyFill="1" applyBorder="1" applyAlignment="1">
      <alignment wrapText="1"/>
    </xf>
    <xf numFmtId="10" fontId="5" fillId="0" borderId="8" xfId="2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6" xfId="1" applyNumberFormat="1" applyFont="1" applyFill="1" applyBorder="1" applyAlignment="1">
      <alignment wrapText="1"/>
    </xf>
    <xf numFmtId="0" fontId="0" fillId="0" borderId="7" xfId="0" applyFont="1" applyFill="1" applyBorder="1" applyAlignment="1">
      <alignment horizontal="left"/>
    </xf>
    <xf numFmtId="43" fontId="0" fillId="0" borderId="8" xfId="3" applyFont="1" applyFill="1" applyBorder="1" applyAlignment="1">
      <alignment horizontal="center"/>
    </xf>
    <xf numFmtId="0" fontId="0" fillId="0" borderId="5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8" xfId="3" applyFont="1" applyFill="1" applyBorder="1" applyAlignment="1">
      <alignment wrapText="1"/>
    </xf>
    <xf numFmtId="4" fontId="5" fillId="0" borderId="5" xfId="1" applyNumberFormat="1" applyFont="1" applyFill="1" applyBorder="1" applyAlignment="1">
      <alignment wrapText="1"/>
    </xf>
    <xf numFmtId="9" fontId="5" fillId="0" borderId="8" xfId="2" applyNumberFormat="1" applyFont="1" applyBorder="1" applyAlignment="1">
      <alignment horizontal="center" vertical="center"/>
    </xf>
    <xf numFmtId="9" fontId="0" fillId="0" borderId="11" xfId="2" applyFont="1" applyBorder="1" applyAlignment="1">
      <alignment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</xdr:colOff>
      <xdr:row>1</xdr:row>
      <xdr:rowOff>173750</xdr:rowOff>
    </xdr:from>
    <xdr:to>
      <xdr:col>6</xdr:col>
      <xdr:colOff>990600</xdr:colOff>
      <xdr:row>4</xdr:row>
      <xdr:rowOff>228599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9" y="364250"/>
          <a:ext cx="1828801" cy="778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1</xdr:col>
      <xdr:colOff>852122</xdr:colOff>
      <xdr:row>5</xdr:row>
      <xdr:rowOff>38100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25"/>
          <a:ext cx="1880822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182756</xdr:rowOff>
    </xdr:from>
    <xdr:to>
      <xdr:col>1</xdr:col>
      <xdr:colOff>819150</xdr:colOff>
      <xdr:row>44</xdr:row>
      <xdr:rowOff>79231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8006"/>
          <a:ext cx="1847850" cy="8489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40</xdr:row>
      <xdr:rowOff>9525</xdr:rowOff>
    </xdr:from>
    <xdr:to>
      <xdr:col>6</xdr:col>
      <xdr:colOff>971549</xdr:colOff>
      <xdr:row>44</xdr:row>
      <xdr:rowOff>28575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7915275"/>
          <a:ext cx="183832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751417</xdr:colOff>
      <xdr:row>2</xdr:row>
      <xdr:rowOff>105835</xdr:rowOff>
    </xdr:from>
    <xdr:to>
      <xdr:col>10</xdr:col>
      <xdr:colOff>402166</xdr:colOff>
      <xdr:row>6</xdr:row>
      <xdr:rowOff>10583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0" y="486835"/>
          <a:ext cx="3016249" cy="878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158749</xdr:rowOff>
    </xdr:from>
    <xdr:to>
      <xdr:col>2</xdr:col>
      <xdr:colOff>931332</xdr:colOff>
      <xdr:row>6</xdr:row>
      <xdr:rowOff>45811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249"/>
          <a:ext cx="3058582" cy="105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6"/>
  <sheetViews>
    <sheetView topLeftCell="A4" workbookViewId="0">
      <selection activeCell="A43" sqref="A43:G43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34.42578125" customWidth="1"/>
    <col min="6" max="6" width="13.140625" style="10" bestFit="1" customWidth="1"/>
    <col min="7" max="7" width="16.5703125" style="13" customWidth="1"/>
    <col min="8" max="8" width="15.140625" style="11" bestFit="1" customWidth="1"/>
  </cols>
  <sheetData>
    <row r="3" spans="1:8" ht="23.25" x14ac:dyDescent="0.35">
      <c r="A3" s="21" t="s">
        <v>58</v>
      </c>
      <c r="B3" s="21"/>
      <c r="C3" s="21"/>
      <c r="D3" s="21"/>
      <c r="E3" s="21"/>
      <c r="F3" s="21"/>
      <c r="G3" s="21"/>
    </row>
    <row r="4" spans="1:8" ht="18.75" x14ac:dyDescent="0.3">
      <c r="A4" s="22" t="s">
        <v>4</v>
      </c>
      <c r="B4" s="22"/>
      <c r="C4" s="22"/>
      <c r="D4" s="22"/>
      <c r="E4" s="22"/>
      <c r="F4" s="22"/>
      <c r="G4" s="22"/>
    </row>
    <row r="5" spans="1:8" ht="18.75" x14ac:dyDescent="0.3">
      <c r="A5" s="22" t="s">
        <v>68</v>
      </c>
      <c r="B5" s="22"/>
      <c r="C5" s="22"/>
      <c r="D5" s="22"/>
      <c r="E5" s="22"/>
      <c r="F5" s="22"/>
      <c r="G5" s="22"/>
    </row>
    <row r="6" spans="1:8" x14ac:dyDescent="0.25">
      <c r="A6" s="2"/>
      <c r="B6" s="2"/>
      <c r="C6" s="2"/>
      <c r="D6" s="2"/>
      <c r="E6" s="2"/>
      <c r="F6" s="15"/>
    </row>
    <row r="7" spans="1:8" x14ac:dyDescent="0.25">
      <c r="A7" s="2"/>
      <c r="B7" s="2"/>
      <c r="C7" s="2"/>
      <c r="D7" s="2"/>
      <c r="E7" s="2"/>
      <c r="F7" s="15"/>
    </row>
    <row r="8" spans="1:8" ht="15.75" thickBot="1" x14ac:dyDescent="0.3">
      <c r="A8" s="1"/>
      <c r="B8" s="1"/>
      <c r="C8" s="1"/>
      <c r="D8" s="1"/>
      <c r="E8" s="1"/>
      <c r="F8" s="16"/>
    </row>
    <row r="9" spans="1:8" ht="15.75" thickBot="1" x14ac:dyDescent="0.3">
      <c r="A9" s="7" t="s">
        <v>0</v>
      </c>
      <c r="B9" s="23" t="s">
        <v>3</v>
      </c>
      <c r="C9" s="24"/>
      <c r="D9" s="24"/>
      <c r="E9" s="25"/>
      <c r="F9" s="26" t="s">
        <v>66</v>
      </c>
      <c r="G9" s="27" t="s">
        <v>56</v>
      </c>
    </row>
    <row r="10" spans="1:8" x14ac:dyDescent="0.25">
      <c r="A10" s="28"/>
      <c r="B10" s="29"/>
      <c r="C10" s="30"/>
      <c r="D10" s="30"/>
      <c r="E10" s="31"/>
      <c r="F10" s="32"/>
      <c r="G10" s="33"/>
    </row>
    <row r="11" spans="1:8" x14ac:dyDescent="0.25">
      <c r="A11" s="34">
        <v>411</v>
      </c>
      <c r="B11" s="35" t="s">
        <v>5</v>
      </c>
      <c r="C11" s="30"/>
      <c r="D11" s="30"/>
      <c r="E11" s="31"/>
      <c r="F11" s="32"/>
      <c r="G11" s="33"/>
    </row>
    <row r="12" spans="1:8" x14ac:dyDescent="0.25">
      <c r="A12" s="36">
        <v>4112</v>
      </c>
      <c r="B12" s="29" t="s">
        <v>6</v>
      </c>
      <c r="C12" s="30"/>
      <c r="D12" s="30"/>
      <c r="E12" s="31"/>
      <c r="F12" s="32">
        <v>3390015.06</v>
      </c>
      <c r="G12" s="37">
        <v>11362743.02</v>
      </c>
    </row>
    <row r="13" spans="1:8" x14ac:dyDescent="0.25">
      <c r="A13" s="36">
        <v>4117</v>
      </c>
      <c r="B13" s="29" t="s">
        <v>7</v>
      </c>
      <c r="C13" s="30"/>
      <c r="D13" s="30"/>
      <c r="E13" s="31"/>
      <c r="F13" s="32">
        <v>1534227.2</v>
      </c>
      <c r="G13" s="37">
        <v>2285060.88</v>
      </c>
    </row>
    <row r="14" spans="1:8" x14ac:dyDescent="0.25">
      <c r="A14" s="36">
        <v>4119</v>
      </c>
      <c r="B14" s="29" t="s">
        <v>8</v>
      </c>
      <c r="C14" s="30"/>
      <c r="D14" s="30"/>
      <c r="E14" s="31"/>
      <c r="F14" s="32">
        <v>56699.44</v>
      </c>
      <c r="G14" s="37">
        <v>134863.57999999999</v>
      </c>
    </row>
    <row r="15" spans="1:8" ht="15.75" thickBot="1" x14ac:dyDescent="0.3">
      <c r="A15" s="28"/>
      <c r="B15" s="38" t="s">
        <v>69</v>
      </c>
      <c r="C15" s="39"/>
      <c r="D15" s="39"/>
      <c r="E15" s="40"/>
      <c r="F15" s="41">
        <f>SUM(F12:F14)</f>
        <v>4980941.7</v>
      </c>
      <c r="G15" s="41">
        <f>SUM(G12:G14)</f>
        <v>13782667.479999999</v>
      </c>
      <c r="H15" s="12"/>
    </row>
    <row r="16" spans="1:8" x14ac:dyDescent="0.25">
      <c r="A16" s="28"/>
      <c r="B16" s="29"/>
      <c r="C16" s="30"/>
      <c r="D16" s="30"/>
      <c r="E16" s="31"/>
      <c r="F16" s="32"/>
      <c r="G16" s="33"/>
    </row>
    <row r="17" spans="1:7" x14ac:dyDescent="0.25">
      <c r="A17" s="34">
        <v>414</v>
      </c>
      <c r="B17" s="35" t="s">
        <v>9</v>
      </c>
      <c r="C17" s="30"/>
      <c r="D17" s="30"/>
      <c r="E17" s="31"/>
      <c r="F17" s="32"/>
      <c r="G17" s="33"/>
    </row>
    <row r="18" spans="1:7" x14ac:dyDescent="0.25">
      <c r="A18" s="36">
        <v>4143</v>
      </c>
      <c r="B18" s="29" t="s">
        <v>10</v>
      </c>
      <c r="C18" s="30"/>
      <c r="D18" s="30"/>
      <c r="E18" s="31"/>
      <c r="F18" s="32">
        <v>3643735.79</v>
      </c>
      <c r="G18" s="33">
        <v>14574045.890000001</v>
      </c>
    </row>
    <row r="19" spans="1:7" x14ac:dyDescent="0.25">
      <c r="A19" s="36">
        <v>4144</v>
      </c>
      <c r="B19" s="29" t="s">
        <v>55</v>
      </c>
      <c r="C19" s="30"/>
      <c r="D19" s="30"/>
      <c r="E19" s="31"/>
      <c r="F19" s="32">
        <v>0</v>
      </c>
      <c r="G19" s="33">
        <v>22791.8</v>
      </c>
    </row>
    <row r="20" spans="1:7" x14ac:dyDescent="0.25">
      <c r="A20" s="36">
        <v>4149</v>
      </c>
      <c r="B20" s="29" t="s">
        <v>11</v>
      </c>
      <c r="C20" s="30"/>
      <c r="D20" s="30"/>
      <c r="E20" s="31"/>
      <c r="F20" s="32">
        <v>36544</v>
      </c>
      <c r="G20" s="33">
        <v>1274745.5</v>
      </c>
    </row>
    <row r="21" spans="1:7" ht="15.75" thickBot="1" x14ac:dyDescent="0.3">
      <c r="A21" s="28"/>
      <c r="B21" s="38" t="s">
        <v>69</v>
      </c>
      <c r="C21" s="39"/>
      <c r="D21" s="39"/>
      <c r="E21" s="40"/>
      <c r="F21" s="41">
        <f>SUM(F18:F20)</f>
        <v>3680279.79</v>
      </c>
      <c r="G21" s="42">
        <f>SUM(G18:G20)</f>
        <v>15871583.190000001</v>
      </c>
    </row>
    <row r="22" spans="1:7" x14ac:dyDescent="0.25">
      <c r="A22" s="28"/>
      <c r="B22" s="29"/>
      <c r="C22" s="30"/>
      <c r="D22" s="30"/>
      <c r="E22" s="31"/>
      <c r="F22" s="32"/>
      <c r="G22" s="33"/>
    </row>
    <row r="23" spans="1:7" x14ac:dyDescent="0.25">
      <c r="A23" s="34">
        <v>415</v>
      </c>
      <c r="B23" s="35" t="s">
        <v>12</v>
      </c>
      <c r="C23" s="30"/>
      <c r="D23" s="30"/>
      <c r="E23" s="31"/>
      <c r="F23" s="32"/>
      <c r="G23" s="33"/>
    </row>
    <row r="24" spans="1:7" x14ac:dyDescent="0.25">
      <c r="A24" s="36">
        <v>4151</v>
      </c>
      <c r="B24" s="29" t="s">
        <v>82</v>
      </c>
      <c r="C24" s="30"/>
      <c r="D24" s="30"/>
      <c r="E24" s="31"/>
      <c r="F24" s="32"/>
      <c r="G24" s="33"/>
    </row>
    <row r="25" spans="1:7" x14ac:dyDescent="0.25">
      <c r="A25" s="36"/>
      <c r="B25" s="29" t="s">
        <v>83</v>
      </c>
      <c r="C25" s="30"/>
      <c r="D25" s="30"/>
      <c r="E25" s="31"/>
      <c r="F25" s="32">
        <v>17342.5</v>
      </c>
      <c r="G25" s="33">
        <v>71420</v>
      </c>
    </row>
    <row r="26" spans="1:7" ht="15.75" thickBot="1" x14ac:dyDescent="0.3">
      <c r="A26" s="28"/>
      <c r="B26" s="38" t="s">
        <v>69</v>
      </c>
      <c r="C26" s="39"/>
      <c r="D26" s="39"/>
      <c r="E26" s="40"/>
      <c r="F26" s="41">
        <f>SUM(F24:F25)</f>
        <v>17342.5</v>
      </c>
      <c r="G26" s="42">
        <f>SUM(G24:G25)</f>
        <v>71420</v>
      </c>
    </row>
    <row r="27" spans="1:7" x14ac:dyDescent="0.25">
      <c r="A27" s="28"/>
      <c r="B27" s="29"/>
      <c r="C27" s="30"/>
      <c r="D27" s="30"/>
      <c r="E27" s="31"/>
      <c r="F27" s="32"/>
      <c r="G27" s="33"/>
    </row>
    <row r="28" spans="1:7" x14ac:dyDescent="0.25">
      <c r="A28" s="34">
        <v>416</v>
      </c>
      <c r="B28" s="35" t="s">
        <v>13</v>
      </c>
      <c r="C28" s="30"/>
      <c r="D28" s="30"/>
      <c r="E28" s="31"/>
      <c r="F28" s="32"/>
      <c r="G28" s="33"/>
    </row>
    <row r="29" spans="1:7" x14ac:dyDescent="0.25">
      <c r="A29" s="36">
        <v>4169</v>
      </c>
      <c r="B29" s="29" t="s">
        <v>14</v>
      </c>
      <c r="C29" s="30"/>
      <c r="D29" s="30"/>
      <c r="E29" s="31"/>
      <c r="F29" s="32">
        <v>678695</v>
      </c>
      <c r="G29" s="33">
        <v>2295559.9</v>
      </c>
    </row>
    <row r="30" spans="1:7" ht="15.75" thickBot="1" x14ac:dyDescent="0.3">
      <c r="A30" s="28"/>
      <c r="B30" s="38" t="s">
        <v>69</v>
      </c>
      <c r="C30" s="39"/>
      <c r="D30" s="39"/>
      <c r="E30" s="40"/>
      <c r="F30" s="41">
        <f>SUM(F29:F29)</f>
        <v>678695</v>
      </c>
      <c r="G30" s="42">
        <f>SUM(G29:G29)</f>
        <v>2295559.9</v>
      </c>
    </row>
    <row r="31" spans="1:7" x14ac:dyDescent="0.25">
      <c r="A31" s="28"/>
      <c r="B31" s="43"/>
      <c r="C31" s="44"/>
      <c r="D31" s="44"/>
      <c r="E31" s="45"/>
      <c r="F31" s="46"/>
      <c r="G31" s="47"/>
    </row>
    <row r="32" spans="1:7" x14ac:dyDescent="0.25">
      <c r="A32" s="28"/>
      <c r="B32" s="43"/>
      <c r="C32" s="44"/>
      <c r="D32" s="44"/>
      <c r="E32" s="45"/>
      <c r="F32" s="46"/>
      <c r="G32" s="47"/>
    </row>
    <row r="33" spans="1:8" ht="15.75" thickBot="1" x14ac:dyDescent="0.3">
      <c r="A33" s="28"/>
      <c r="B33" s="38" t="s">
        <v>70</v>
      </c>
      <c r="C33" s="39"/>
      <c r="D33" s="39"/>
      <c r="E33" s="40"/>
      <c r="F33" s="48">
        <f>+F15+F21+F26+F30</f>
        <v>9357258.9900000002</v>
      </c>
      <c r="G33" s="49">
        <f>+G15+G21+G26+G30</f>
        <v>32021230.57</v>
      </c>
      <c r="H33" s="12"/>
    </row>
    <row r="34" spans="1:8" ht="16.5" thickTop="1" thickBot="1" x14ac:dyDescent="0.3">
      <c r="A34" s="50"/>
      <c r="B34" s="51"/>
      <c r="C34" s="52" t="s">
        <v>1</v>
      </c>
      <c r="D34" s="52"/>
      <c r="E34" s="53"/>
      <c r="F34" s="54"/>
      <c r="G34" s="55"/>
    </row>
    <row r="35" spans="1:8" x14ac:dyDescent="0.25">
      <c r="A35" s="30"/>
      <c r="B35" s="30"/>
      <c r="C35" s="30"/>
      <c r="D35" s="30"/>
      <c r="E35" s="30"/>
      <c r="F35" s="56"/>
      <c r="G35" s="57"/>
    </row>
    <row r="36" spans="1:8" x14ac:dyDescent="0.25">
      <c r="A36" s="30"/>
      <c r="B36" s="30"/>
      <c r="C36" s="30"/>
      <c r="D36" s="30"/>
      <c r="E36" s="30"/>
      <c r="F36" s="56"/>
      <c r="G36" s="57"/>
    </row>
    <row r="37" spans="1:8" x14ac:dyDescent="0.25">
      <c r="A37" s="30"/>
      <c r="B37" s="30"/>
      <c r="C37" s="30"/>
      <c r="D37" s="30"/>
      <c r="E37" s="30"/>
      <c r="F37" s="56"/>
      <c r="G37" s="57"/>
    </row>
    <row r="38" spans="1:8" x14ac:dyDescent="0.25">
      <c r="A38" s="58"/>
      <c r="B38" s="58"/>
      <c r="C38" s="58"/>
      <c r="D38" s="58"/>
      <c r="E38" s="58"/>
      <c r="G38" s="57"/>
    </row>
    <row r="39" spans="1:8" x14ac:dyDescent="0.25">
      <c r="A39" s="58"/>
      <c r="B39" s="58"/>
      <c r="C39" s="58"/>
      <c r="D39" s="58"/>
      <c r="E39" s="58"/>
      <c r="G39" s="57"/>
    </row>
    <row r="40" spans="1:8" x14ac:dyDescent="0.25">
      <c r="A40" s="58"/>
      <c r="B40" s="58"/>
      <c r="C40" s="58"/>
      <c r="D40" s="58"/>
      <c r="E40" s="58"/>
      <c r="G40" s="57"/>
    </row>
    <row r="41" spans="1:8" x14ac:dyDescent="0.25">
      <c r="A41" s="59" t="s">
        <v>58</v>
      </c>
      <c r="B41" s="59"/>
      <c r="C41" s="59"/>
      <c r="D41" s="59"/>
      <c r="E41" s="59"/>
      <c r="F41" s="59"/>
      <c r="G41" s="59"/>
    </row>
    <row r="42" spans="1:8" x14ac:dyDescent="0.25">
      <c r="A42" s="60" t="s">
        <v>46</v>
      </c>
      <c r="B42" s="60"/>
      <c r="C42" s="60"/>
      <c r="D42" s="60"/>
      <c r="E42" s="60"/>
      <c r="F42" s="60"/>
      <c r="G42" s="60"/>
    </row>
    <row r="43" spans="1:8" x14ac:dyDescent="0.25">
      <c r="A43" s="60" t="s">
        <v>68</v>
      </c>
      <c r="B43" s="60"/>
      <c r="C43" s="60"/>
      <c r="D43" s="60"/>
      <c r="E43" s="60"/>
      <c r="F43" s="60"/>
      <c r="G43" s="60"/>
    </row>
    <row r="44" spans="1:8" x14ac:dyDescent="0.25">
      <c r="A44" s="61"/>
      <c r="B44" s="61"/>
      <c r="C44" s="61"/>
      <c r="D44" s="61"/>
      <c r="E44" s="61"/>
      <c r="F44" s="62"/>
      <c r="G44" s="57"/>
    </row>
    <row r="45" spans="1:8" x14ac:dyDescent="0.25">
      <c r="A45" s="58"/>
      <c r="B45" s="58"/>
      <c r="C45" s="58"/>
      <c r="D45" s="58"/>
      <c r="E45" s="58"/>
      <c r="G45" s="57"/>
    </row>
    <row r="46" spans="1:8" x14ac:dyDescent="0.25">
      <c r="A46" s="6"/>
      <c r="B46" s="58"/>
      <c r="C46" s="58"/>
      <c r="D46" s="58"/>
      <c r="E46" s="58"/>
      <c r="G46" s="57"/>
    </row>
    <row r="47" spans="1:8" x14ac:dyDescent="0.25">
      <c r="A47" s="6"/>
      <c r="B47" s="58"/>
      <c r="C47" s="58"/>
      <c r="D47" s="58"/>
      <c r="E47" s="58"/>
      <c r="G47" s="57"/>
    </row>
    <row r="48" spans="1:8" ht="15.75" thickBot="1" x14ac:dyDescent="0.3">
      <c r="A48" s="58"/>
      <c r="B48" s="58"/>
      <c r="C48" s="58"/>
      <c r="D48" s="58"/>
      <c r="E48" s="58"/>
      <c r="G48" s="57"/>
    </row>
    <row r="49" spans="1:7" ht="15.75" thickBot="1" x14ac:dyDescent="0.3">
      <c r="A49" s="7" t="s">
        <v>0</v>
      </c>
      <c r="B49" s="23" t="s">
        <v>3</v>
      </c>
      <c r="C49" s="24"/>
      <c r="D49" s="24"/>
      <c r="E49" s="25"/>
      <c r="F49" s="26" t="s">
        <v>66</v>
      </c>
      <c r="G49" s="27" t="s">
        <v>50</v>
      </c>
    </row>
    <row r="50" spans="1:7" x14ac:dyDescent="0.25">
      <c r="A50" s="28"/>
      <c r="B50" s="29"/>
      <c r="C50" s="30"/>
      <c r="D50" s="30"/>
      <c r="E50" s="31"/>
      <c r="F50" s="32"/>
      <c r="G50" s="33"/>
    </row>
    <row r="51" spans="1:7" x14ac:dyDescent="0.25">
      <c r="A51" s="34">
        <v>431</v>
      </c>
      <c r="B51" s="63" t="s">
        <v>53</v>
      </c>
      <c r="C51" s="44"/>
      <c r="D51" s="44"/>
      <c r="E51" s="45"/>
      <c r="F51" s="46"/>
      <c r="G51" s="47"/>
    </row>
    <row r="52" spans="1:7" x14ac:dyDescent="0.25">
      <c r="A52" s="36">
        <v>4311</v>
      </c>
      <c r="B52" s="64" t="s">
        <v>52</v>
      </c>
      <c r="C52" s="44"/>
      <c r="D52" s="44"/>
      <c r="E52" s="45"/>
      <c r="F52" s="33">
        <v>0.16</v>
      </c>
      <c r="G52" s="33">
        <v>675.13</v>
      </c>
    </row>
    <row r="53" spans="1:7" ht="15.75" thickBot="1" x14ac:dyDescent="0.3">
      <c r="A53" s="28"/>
      <c r="B53" s="38" t="s">
        <v>69</v>
      </c>
      <c r="C53" s="39"/>
      <c r="D53" s="39"/>
      <c r="E53" s="40"/>
      <c r="F53" s="42">
        <f>SUM(F52)</f>
        <v>0.16</v>
      </c>
      <c r="G53" s="42">
        <f>SUM(G52)</f>
        <v>675.13</v>
      </c>
    </row>
    <row r="54" spans="1:7" x14ac:dyDescent="0.25">
      <c r="A54" s="28"/>
      <c r="B54" s="43"/>
      <c r="C54" s="44"/>
      <c r="D54" s="44"/>
      <c r="E54" s="45"/>
      <c r="F54" s="47"/>
      <c r="G54" s="47"/>
    </row>
    <row r="55" spans="1:7" ht="15.75" thickBot="1" x14ac:dyDescent="0.3">
      <c r="A55" s="28"/>
      <c r="B55" s="38" t="s">
        <v>71</v>
      </c>
      <c r="C55" s="39"/>
      <c r="D55" s="39"/>
      <c r="E55" s="40"/>
      <c r="F55" s="49">
        <f>SUM(F53)</f>
        <v>0.16</v>
      </c>
      <c r="G55" s="49">
        <f>SUM(G53)</f>
        <v>675.13</v>
      </c>
    </row>
    <row r="56" spans="1:7" ht="16.5" thickTop="1" thickBot="1" x14ac:dyDescent="0.3">
      <c r="A56" s="50"/>
      <c r="B56" s="51"/>
      <c r="C56" s="52" t="s">
        <v>1</v>
      </c>
      <c r="D56" s="52"/>
      <c r="E56" s="53"/>
      <c r="F56" s="54"/>
      <c r="G56" s="55"/>
    </row>
  </sheetData>
  <mergeCells count="15">
    <mergeCell ref="B9:E9"/>
    <mergeCell ref="A3:G3"/>
    <mergeCell ref="A4:G4"/>
    <mergeCell ref="A5:G5"/>
    <mergeCell ref="B49:E49"/>
    <mergeCell ref="B26:E26"/>
    <mergeCell ref="B21:E21"/>
    <mergeCell ref="B30:E30"/>
    <mergeCell ref="B15:E15"/>
    <mergeCell ref="B53:E53"/>
    <mergeCell ref="B55:E55"/>
    <mergeCell ref="B33:E33"/>
    <mergeCell ref="A41:G41"/>
    <mergeCell ref="A42:G42"/>
    <mergeCell ref="A43:G43"/>
  </mergeCells>
  <pageMargins left="0.70866141732283472" right="0.70866141732283472" top="0.35433070866141736" bottom="0.35433070866141736" header="0.31496062992125984" footer="0.31496062992125984"/>
  <pageSetup scale="7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7"/>
  <sheetViews>
    <sheetView tabSelected="1" topLeftCell="A22" zoomScale="90" zoomScaleNormal="90" workbookViewId="0">
      <selection activeCell="E28" sqref="E28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30.7109375" customWidth="1"/>
    <col min="6" max="6" width="14.7109375" style="10" customWidth="1"/>
    <col min="7" max="7" width="14.7109375" style="18" customWidth="1"/>
    <col min="8" max="8" width="6.42578125" customWidth="1"/>
    <col min="9" max="9" width="15" style="13" customWidth="1"/>
    <col min="10" max="10" width="14.140625" bestFit="1" customWidth="1"/>
    <col min="11" max="11" width="6.85546875" customWidth="1"/>
  </cols>
  <sheetData>
    <row r="4" spans="1:11" ht="23.25" x14ac:dyDescent="0.35">
      <c r="A4" s="21" t="s">
        <v>58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.75" x14ac:dyDescent="0.3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8.75" x14ac:dyDescent="0.3">
      <c r="A6" s="22" t="s">
        <v>68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5">
      <c r="A7" s="2"/>
      <c r="B7" s="2"/>
      <c r="C7" s="2"/>
      <c r="D7" s="2"/>
      <c r="E7" s="2"/>
      <c r="F7" s="15"/>
      <c r="G7" s="19"/>
      <c r="H7" s="2"/>
    </row>
    <row r="8" spans="1:11" ht="15.75" thickBot="1" x14ac:dyDescent="0.3">
      <c r="A8" s="1"/>
      <c r="B8" s="1"/>
      <c r="C8" s="1"/>
      <c r="D8" s="1"/>
      <c r="E8" s="1"/>
      <c r="F8" s="16"/>
      <c r="G8" s="17"/>
      <c r="H8" s="1"/>
    </row>
    <row r="9" spans="1:11" ht="15.75" thickBot="1" x14ac:dyDescent="0.3">
      <c r="A9" s="7" t="s">
        <v>0</v>
      </c>
      <c r="B9" s="23" t="s">
        <v>3</v>
      </c>
      <c r="C9" s="24"/>
      <c r="D9" s="24"/>
      <c r="E9" s="25"/>
      <c r="F9" s="65" t="s">
        <v>77</v>
      </c>
      <c r="G9" s="66" t="s">
        <v>16</v>
      </c>
      <c r="H9" s="7" t="s">
        <v>48</v>
      </c>
      <c r="I9" s="27" t="s">
        <v>57</v>
      </c>
      <c r="J9" s="7" t="s">
        <v>16</v>
      </c>
      <c r="K9" s="7" t="s">
        <v>48</v>
      </c>
    </row>
    <row r="10" spans="1:11" x14ac:dyDescent="0.25">
      <c r="A10" s="28"/>
      <c r="B10" s="29"/>
      <c r="C10" s="30"/>
      <c r="D10" s="30"/>
      <c r="E10" s="31"/>
      <c r="F10" s="32"/>
      <c r="G10" s="67"/>
      <c r="H10" s="31"/>
      <c r="I10" s="33"/>
      <c r="J10" s="28"/>
      <c r="K10" s="68"/>
    </row>
    <row r="11" spans="1:11" x14ac:dyDescent="0.25">
      <c r="A11" s="34">
        <v>5</v>
      </c>
      <c r="B11" s="35" t="s">
        <v>45</v>
      </c>
      <c r="C11" s="30"/>
      <c r="D11" s="30"/>
      <c r="E11" s="31"/>
      <c r="F11" s="32"/>
      <c r="G11" s="69"/>
      <c r="H11" s="31"/>
      <c r="I11" s="33"/>
      <c r="J11" s="28"/>
      <c r="K11" s="28"/>
    </row>
    <row r="12" spans="1:11" x14ac:dyDescent="0.25">
      <c r="A12" s="34">
        <v>51</v>
      </c>
      <c r="B12" s="35" t="s">
        <v>17</v>
      </c>
      <c r="C12" s="30"/>
      <c r="D12" s="30"/>
      <c r="E12" s="31"/>
      <c r="F12" s="32"/>
      <c r="G12" s="69"/>
      <c r="H12" s="31"/>
      <c r="I12" s="33"/>
      <c r="J12" s="28"/>
      <c r="K12" s="28"/>
    </row>
    <row r="13" spans="1:11" x14ac:dyDescent="0.25">
      <c r="A13" s="34">
        <v>511</v>
      </c>
      <c r="B13" s="35" t="s">
        <v>18</v>
      </c>
      <c r="C13" s="30"/>
      <c r="D13" s="30"/>
      <c r="E13" s="31"/>
      <c r="F13" s="32"/>
      <c r="G13" s="69"/>
      <c r="H13" s="31"/>
      <c r="I13" s="33"/>
      <c r="J13" s="28"/>
      <c r="K13" s="28"/>
    </row>
    <row r="14" spans="1:11" x14ac:dyDescent="0.25">
      <c r="A14" s="36">
        <v>5111</v>
      </c>
      <c r="B14" s="29" t="s">
        <v>21</v>
      </c>
      <c r="C14" s="30"/>
      <c r="D14" s="30"/>
      <c r="E14" s="31"/>
      <c r="F14" s="32">
        <v>10268735.539999999</v>
      </c>
      <c r="G14" s="70">
        <f>+F14/F77</f>
        <v>0.24104496116028121</v>
      </c>
      <c r="H14" s="8" t="s">
        <v>2</v>
      </c>
      <c r="I14" s="33">
        <v>39420922.539999999</v>
      </c>
      <c r="J14" s="4">
        <f>+I14/I77</f>
        <v>0.29185297038666586</v>
      </c>
      <c r="K14" s="8" t="s">
        <v>2</v>
      </c>
    </row>
    <row r="15" spans="1:11" x14ac:dyDescent="0.25">
      <c r="A15" s="36">
        <v>5113</v>
      </c>
      <c r="B15" s="29" t="s">
        <v>22</v>
      </c>
      <c r="C15" s="30"/>
      <c r="D15" s="30"/>
      <c r="E15" s="31"/>
      <c r="F15" s="32">
        <v>3094522</v>
      </c>
      <c r="G15" s="70">
        <f>+F15/F77</f>
        <v>7.2639803838948191E-2</v>
      </c>
      <c r="H15" s="31"/>
      <c r="I15" s="33">
        <v>4409130</v>
      </c>
      <c r="J15" s="4">
        <f>+I15/I77</f>
        <v>3.2643013009531666E-2</v>
      </c>
      <c r="K15" s="28"/>
    </row>
    <row r="16" spans="1:11" x14ac:dyDescent="0.25">
      <c r="A16" s="36">
        <v>5114</v>
      </c>
      <c r="B16" s="29" t="s">
        <v>23</v>
      </c>
      <c r="C16" s="30"/>
      <c r="D16" s="30"/>
      <c r="E16" s="31"/>
      <c r="F16" s="32">
        <v>380649.02</v>
      </c>
      <c r="G16" s="70">
        <f>+F16/F77</f>
        <v>8.9352314006130411E-3</v>
      </c>
      <c r="H16" s="31"/>
      <c r="I16" s="33">
        <v>1416479.26</v>
      </c>
      <c r="J16" s="4">
        <f>+I16/I77</f>
        <v>1.0486910322878162E-2</v>
      </c>
      <c r="K16" s="28"/>
    </row>
    <row r="17" spans="1:11" x14ac:dyDescent="0.25">
      <c r="A17" s="36">
        <v>5115</v>
      </c>
      <c r="B17" s="71" t="s">
        <v>24</v>
      </c>
      <c r="C17" s="72"/>
      <c r="D17" s="72"/>
      <c r="E17" s="73"/>
      <c r="F17" s="37">
        <v>1186013.68</v>
      </c>
      <c r="G17" s="74">
        <f>+F17/F77</f>
        <v>2.7840099719927364E-2</v>
      </c>
      <c r="H17" s="73"/>
      <c r="I17" s="33">
        <v>4608147.8600000003</v>
      </c>
      <c r="J17" s="4">
        <f>+I17/I77</f>
        <v>3.4116442596118852E-2</v>
      </c>
      <c r="K17" s="28"/>
    </row>
    <row r="18" spans="1:11" x14ac:dyDescent="0.25">
      <c r="A18" s="28"/>
      <c r="B18" s="38" t="s">
        <v>69</v>
      </c>
      <c r="C18" s="39"/>
      <c r="D18" s="39"/>
      <c r="E18" s="40"/>
      <c r="F18" s="75">
        <f>SUM(F14:F17)</f>
        <v>14929920.239999998</v>
      </c>
      <c r="G18" s="76"/>
      <c r="H18" s="45"/>
      <c r="I18" s="77">
        <f>SUM(I14:I17)</f>
        <v>49854679.659999996</v>
      </c>
      <c r="J18" s="4"/>
      <c r="K18" s="28"/>
    </row>
    <row r="19" spans="1:11" x14ac:dyDescent="0.25">
      <c r="A19" s="28"/>
      <c r="B19" s="71" t="s">
        <v>1</v>
      </c>
      <c r="C19" s="72"/>
      <c r="D19" s="72"/>
      <c r="E19" s="73"/>
      <c r="F19" s="37"/>
      <c r="G19" s="74"/>
      <c r="H19" s="73"/>
      <c r="I19" s="33"/>
      <c r="J19" s="4"/>
      <c r="K19" s="28"/>
    </row>
    <row r="20" spans="1:11" x14ac:dyDescent="0.25">
      <c r="A20" s="34">
        <v>512</v>
      </c>
      <c r="B20" s="78" t="s">
        <v>19</v>
      </c>
      <c r="C20" s="72"/>
      <c r="D20" s="72"/>
      <c r="E20" s="73"/>
      <c r="F20" s="37"/>
      <c r="G20" s="74"/>
      <c r="H20" s="73"/>
      <c r="I20" s="33"/>
      <c r="J20" s="4"/>
      <c r="K20" s="28"/>
    </row>
    <row r="21" spans="1:11" x14ac:dyDescent="0.25">
      <c r="A21" s="36">
        <v>5121</v>
      </c>
      <c r="B21" s="71" t="s">
        <v>25</v>
      </c>
      <c r="C21" s="72"/>
      <c r="D21" s="72"/>
      <c r="E21" s="73"/>
      <c r="F21" s="37">
        <v>88960.18</v>
      </c>
      <c r="G21" s="74">
        <f>+F21/F77</f>
        <v>2.0882223570158889E-3</v>
      </c>
      <c r="H21" s="73"/>
      <c r="I21" s="33">
        <v>783378.18</v>
      </c>
      <c r="J21" s="4">
        <f>+I21/I77</f>
        <v>5.7997437410834433E-3</v>
      </c>
      <c r="K21" s="28"/>
    </row>
    <row r="22" spans="1:11" x14ac:dyDescent="0.25">
      <c r="A22" s="36">
        <v>5122</v>
      </c>
      <c r="B22" s="71" t="s">
        <v>26</v>
      </c>
      <c r="C22" s="72"/>
      <c r="D22" s="72"/>
      <c r="E22" s="73"/>
      <c r="F22" s="37">
        <v>190713.65</v>
      </c>
      <c r="G22" s="74">
        <f>+F22/F77</f>
        <v>4.4767502462124435E-3</v>
      </c>
      <c r="H22" s="73"/>
      <c r="I22" s="33">
        <v>438749.25</v>
      </c>
      <c r="J22" s="4">
        <f>+I22/I77</f>
        <v>3.2482819684772875E-3</v>
      </c>
      <c r="K22" s="28"/>
    </row>
    <row r="23" spans="1:11" x14ac:dyDescent="0.25">
      <c r="A23" s="36">
        <v>5123</v>
      </c>
      <c r="B23" s="71" t="s">
        <v>49</v>
      </c>
      <c r="C23" s="72"/>
      <c r="D23" s="72"/>
      <c r="E23" s="73"/>
      <c r="F23" s="37">
        <v>1746.15</v>
      </c>
      <c r="G23" s="74">
        <f>+F23/F77</f>
        <v>4.098855767494282E-5</v>
      </c>
      <c r="H23" s="73"/>
      <c r="I23" s="33">
        <v>1746.15</v>
      </c>
      <c r="J23" s="4">
        <f>+I23/I77</f>
        <v>1.2927629071175884E-5</v>
      </c>
      <c r="K23" s="28"/>
    </row>
    <row r="24" spans="1:11" x14ac:dyDescent="0.25">
      <c r="A24" s="36">
        <v>5124</v>
      </c>
      <c r="B24" s="71" t="s">
        <v>27</v>
      </c>
      <c r="C24" s="72"/>
      <c r="D24" s="72"/>
      <c r="E24" s="73"/>
      <c r="F24" s="37">
        <v>1940733.78</v>
      </c>
      <c r="G24" s="74">
        <f>+F24/F77</f>
        <v>4.5556154095146344E-2</v>
      </c>
      <c r="H24" s="73"/>
      <c r="I24" s="33">
        <v>6766806.1799999997</v>
      </c>
      <c r="J24" s="4">
        <f>+I24/I77</f>
        <v>5.0098078797114004E-2</v>
      </c>
      <c r="K24" s="28"/>
    </row>
    <row r="25" spans="1:11" x14ac:dyDescent="0.25">
      <c r="A25" s="36">
        <v>5125</v>
      </c>
      <c r="B25" s="71" t="s">
        <v>28</v>
      </c>
      <c r="C25" s="72"/>
      <c r="D25" s="72"/>
      <c r="E25" s="73"/>
      <c r="F25" s="37">
        <v>24918.02</v>
      </c>
      <c r="G25" s="74">
        <f>+F25/F77</f>
        <v>5.8491750417511584E-4</v>
      </c>
      <c r="H25" s="73"/>
      <c r="I25" s="33">
        <v>28666.03</v>
      </c>
      <c r="J25" s="4">
        <f>+I25/I77</f>
        <v>2.122290769883458E-4</v>
      </c>
      <c r="K25" s="28"/>
    </row>
    <row r="26" spans="1:11" x14ac:dyDescent="0.25">
      <c r="A26" s="36">
        <v>5126</v>
      </c>
      <c r="B26" s="71" t="s">
        <v>29</v>
      </c>
      <c r="C26" s="72"/>
      <c r="D26" s="72"/>
      <c r="E26" s="73"/>
      <c r="F26" s="37">
        <v>1769276.19</v>
      </c>
      <c r="G26" s="74">
        <f>+F26/F77</f>
        <v>4.1531414343967059E-2</v>
      </c>
      <c r="H26" s="73"/>
      <c r="I26" s="33">
        <v>8177799.9699999997</v>
      </c>
      <c r="J26" s="4">
        <f>+I26/I77</f>
        <v>6.0544377419141121E-2</v>
      </c>
      <c r="K26" s="28"/>
    </row>
    <row r="27" spans="1:11" x14ac:dyDescent="0.25">
      <c r="A27" s="36">
        <v>5127</v>
      </c>
      <c r="B27" s="71" t="s">
        <v>30</v>
      </c>
      <c r="C27" s="72"/>
      <c r="D27" s="72"/>
      <c r="E27" s="73"/>
      <c r="F27" s="37">
        <v>48040.24</v>
      </c>
      <c r="G27" s="74">
        <f>+F27/F77</f>
        <v>1.1276809827094436E-3</v>
      </c>
      <c r="H27" s="73"/>
      <c r="I27" s="33">
        <v>500085.08</v>
      </c>
      <c r="J27" s="4">
        <f>+I27/I77</f>
        <v>3.7023820509517039E-3</v>
      </c>
      <c r="K27" s="28"/>
    </row>
    <row r="28" spans="1:11" x14ac:dyDescent="0.25">
      <c r="A28" s="36">
        <v>5128</v>
      </c>
      <c r="B28" s="71" t="s">
        <v>32</v>
      </c>
      <c r="C28" s="72"/>
      <c r="D28" s="72"/>
      <c r="E28" s="73"/>
      <c r="F28" s="37">
        <v>5737.36</v>
      </c>
      <c r="G28" s="74">
        <f>+F28/F77</f>
        <v>1.3467692424013394E-4</v>
      </c>
      <c r="H28" s="73"/>
      <c r="I28" s="33">
        <v>5737.36</v>
      </c>
      <c r="J28" s="4">
        <f>+I28/I77</f>
        <v>4.2476569554621115E-5</v>
      </c>
      <c r="K28" s="28"/>
    </row>
    <row r="29" spans="1:11" x14ac:dyDescent="0.25">
      <c r="A29" s="36">
        <v>5129</v>
      </c>
      <c r="B29" s="71" t="s">
        <v>31</v>
      </c>
      <c r="C29" s="72"/>
      <c r="D29" s="72"/>
      <c r="E29" s="73"/>
      <c r="F29" s="37">
        <v>256194.68</v>
      </c>
      <c r="G29" s="74">
        <f>+F29/F77</f>
        <v>6.0138306658611912E-3</v>
      </c>
      <c r="H29" s="73"/>
      <c r="I29" s="33">
        <v>1044533.41</v>
      </c>
      <c r="J29" s="4">
        <f>+I29/I77</f>
        <v>7.7332076149989855E-3</v>
      </c>
      <c r="K29" s="28"/>
    </row>
    <row r="30" spans="1:11" x14ac:dyDescent="0.25">
      <c r="A30" s="28"/>
      <c r="B30" s="38" t="s">
        <v>69</v>
      </c>
      <c r="C30" s="39"/>
      <c r="D30" s="39"/>
      <c r="E30" s="40"/>
      <c r="F30" s="75">
        <f>SUM(F21:F29)</f>
        <v>4326320.25</v>
      </c>
      <c r="G30" s="76"/>
      <c r="H30" s="45"/>
      <c r="I30" s="77">
        <f>SUM(I21:I29)</f>
        <v>17747501.609999999</v>
      </c>
      <c r="J30" s="4"/>
      <c r="K30" s="28"/>
    </row>
    <row r="31" spans="1:11" x14ac:dyDescent="0.25">
      <c r="A31" s="28"/>
      <c r="B31" s="71"/>
      <c r="C31" s="72"/>
      <c r="D31" s="72"/>
      <c r="E31" s="73"/>
      <c r="F31" s="37"/>
      <c r="G31" s="74"/>
      <c r="H31" s="73"/>
      <c r="I31" s="33"/>
      <c r="J31" s="4"/>
      <c r="K31" s="28"/>
    </row>
    <row r="32" spans="1:11" x14ac:dyDescent="0.25">
      <c r="A32" s="34">
        <v>513</v>
      </c>
      <c r="B32" s="78" t="s">
        <v>20</v>
      </c>
      <c r="C32" s="72"/>
      <c r="D32" s="72"/>
      <c r="E32" s="73"/>
      <c r="F32" s="37"/>
      <c r="G32" s="74"/>
      <c r="H32" s="73"/>
      <c r="I32" s="33"/>
      <c r="J32" s="4"/>
      <c r="K32" s="28"/>
    </row>
    <row r="33" spans="1:11" x14ac:dyDescent="0.25">
      <c r="A33" s="36">
        <v>5131</v>
      </c>
      <c r="B33" s="71" t="s">
        <v>33</v>
      </c>
      <c r="C33" s="72"/>
      <c r="D33" s="72"/>
      <c r="E33" s="73"/>
      <c r="F33" s="37">
        <v>4719695.9800000004</v>
      </c>
      <c r="G33" s="74">
        <f>+F33/F77</f>
        <v>0.11078860973251196</v>
      </c>
      <c r="H33" s="8" t="s">
        <v>54</v>
      </c>
      <c r="I33" s="33">
        <v>14829281.15</v>
      </c>
      <c r="J33" s="4">
        <f>+I33/I77</f>
        <v>0.10978864708036569</v>
      </c>
      <c r="K33" s="8" t="s">
        <v>54</v>
      </c>
    </row>
    <row r="34" spans="1:11" x14ac:dyDescent="0.25">
      <c r="A34" s="36">
        <v>5132</v>
      </c>
      <c r="B34" s="71" t="s">
        <v>34</v>
      </c>
      <c r="C34" s="72"/>
      <c r="D34" s="72"/>
      <c r="E34" s="73"/>
      <c r="F34" s="37">
        <v>1104219.51</v>
      </c>
      <c r="G34" s="74">
        <f>+F34/F77</f>
        <v>2.5920089953000654E-2</v>
      </c>
      <c r="H34" s="73"/>
      <c r="I34" s="33">
        <v>8368080.5300000003</v>
      </c>
      <c r="J34" s="4">
        <f>+I34/I77</f>
        <v>6.1953120367419123E-2</v>
      </c>
      <c r="K34" s="28"/>
    </row>
    <row r="35" spans="1:11" x14ac:dyDescent="0.25">
      <c r="A35" s="36">
        <v>5133</v>
      </c>
      <c r="B35" s="71" t="s">
        <v>35</v>
      </c>
      <c r="C35" s="72"/>
      <c r="D35" s="72"/>
      <c r="E35" s="73"/>
      <c r="F35" s="37">
        <v>394254.41</v>
      </c>
      <c r="G35" s="74">
        <f>+F35/F77</f>
        <v>9.2545999042954793E-3</v>
      </c>
      <c r="H35" s="73"/>
      <c r="I35" s="33">
        <v>661391.85</v>
      </c>
      <c r="J35" s="4">
        <f>+I35/I77</f>
        <v>4.8966174197513377E-3</v>
      </c>
      <c r="K35" s="28"/>
    </row>
    <row r="36" spans="1:11" x14ac:dyDescent="0.25">
      <c r="A36" s="36">
        <v>5134</v>
      </c>
      <c r="B36" s="71" t="s">
        <v>36</v>
      </c>
      <c r="C36" s="72"/>
      <c r="D36" s="72"/>
      <c r="E36" s="73"/>
      <c r="F36" s="37">
        <v>19101.72</v>
      </c>
      <c r="G36" s="74">
        <f>+F36/F77</f>
        <v>4.4838756802715045E-4</v>
      </c>
      <c r="H36" s="73"/>
      <c r="I36" s="33">
        <v>105822</v>
      </c>
      <c r="J36" s="4">
        <f>+I36/I77</f>
        <v>7.8345363432120627E-4</v>
      </c>
      <c r="K36" s="28"/>
    </row>
    <row r="37" spans="1:11" x14ac:dyDescent="0.25">
      <c r="A37" s="36">
        <v>5135</v>
      </c>
      <c r="B37" s="71" t="s">
        <v>37</v>
      </c>
      <c r="C37" s="72"/>
      <c r="D37" s="72"/>
      <c r="E37" s="73"/>
      <c r="F37" s="37">
        <v>405918.32</v>
      </c>
      <c r="G37" s="74">
        <f>+F37/F77</f>
        <v>9.5283947373569818E-3</v>
      </c>
      <c r="H37" s="73"/>
      <c r="I37" s="33">
        <v>1036898.88</v>
      </c>
      <c r="J37" s="4">
        <f>+I37/I77</f>
        <v>7.6766853391505392E-3</v>
      </c>
      <c r="K37" s="28"/>
    </row>
    <row r="38" spans="1:11" x14ac:dyDescent="0.25">
      <c r="A38" s="36">
        <v>5136</v>
      </c>
      <c r="B38" s="71" t="s">
        <v>38</v>
      </c>
      <c r="C38" s="72"/>
      <c r="D38" s="72"/>
      <c r="E38" s="73"/>
      <c r="F38" s="37">
        <v>655173.64</v>
      </c>
      <c r="G38" s="74">
        <f>+F38/F77</f>
        <v>1.5379333121577311E-2</v>
      </c>
      <c r="H38" s="73"/>
      <c r="I38" s="33">
        <v>3208750.7</v>
      </c>
      <c r="J38" s="4">
        <f>+I38/I77</f>
        <v>2.3755999674412831E-2</v>
      </c>
      <c r="K38" s="28"/>
    </row>
    <row r="39" spans="1:11" x14ac:dyDescent="0.25">
      <c r="A39" s="36">
        <v>5137</v>
      </c>
      <c r="B39" s="71" t="s">
        <v>39</v>
      </c>
      <c r="C39" s="72"/>
      <c r="D39" s="72"/>
      <c r="E39" s="73"/>
      <c r="F39" s="37">
        <v>94116.78</v>
      </c>
      <c r="G39" s="74">
        <f>+F39/F77</f>
        <v>2.2092667097385128E-3</v>
      </c>
      <c r="H39" s="73"/>
      <c r="I39" s="33">
        <v>132707.07999999999</v>
      </c>
      <c r="J39" s="4">
        <f>+I39/I77</f>
        <v>9.8249744028798417E-4</v>
      </c>
      <c r="K39" s="28"/>
    </row>
    <row r="40" spans="1:11" x14ac:dyDescent="0.25">
      <c r="A40" s="36">
        <v>5138</v>
      </c>
      <c r="B40" s="71" t="s">
        <v>40</v>
      </c>
      <c r="C40" s="72"/>
      <c r="D40" s="72"/>
      <c r="E40" s="73"/>
      <c r="F40" s="37">
        <v>1033775.16</v>
      </c>
      <c r="G40" s="74">
        <f>+F40/F77</f>
        <v>2.4266502172541442E-2</v>
      </c>
      <c r="H40" s="73"/>
      <c r="I40" s="33">
        <v>3680978.06</v>
      </c>
      <c r="J40" s="4">
        <f>+I40/I77</f>
        <v>2.7252136974954388E-2</v>
      </c>
      <c r="K40" s="28"/>
    </row>
    <row r="41" spans="1:11" x14ac:dyDescent="0.25">
      <c r="A41" s="36">
        <v>5139</v>
      </c>
      <c r="B41" s="71" t="s">
        <v>41</v>
      </c>
      <c r="C41" s="72"/>
      <c r="D41" s="72"/>
      <c r="E41" s="73"/>
      <c r="F41" s="37">
        <v>323639.56</v>
      </c>
      <c r="G41" s="74">
        <f>+F41/F77</f>
        <v>7.597009862241569E-3</v>
      </c>
      <c r="H41" s="73"/>
      <c r="I41" s="33">
        <v>1157942.01</v>
      </c>
      <c r="J41" s="4">
        <f>+I41/I77</f>
        <v>8.5728286752065029E-3</v>
      </c>
      <c r="K41" s="28"/>
    </row>
    <row r="42" spans="1:11" x14ac:dyDescent="0.25">
      <c r="A42" s="28"/>
      <c r="B42" s="38" t="s">
        <v>69</v>
      </c>
      <c r="C42" s="39"/>
      <c r="D42" s="39"/>
      <c r="E42" s="40"/>
      <c r="F42" s="75">
        <f>SUM(F33:F41)</f>
        <v>8749895.0800000001</v>
      </c>
      <c r="G42" s="76"/>
      <c r="H42" s="45"/>
      <c r="I42" s="77">
        <f>SUM(I33:I41)</f>
        <v>33181852.259999998</v>
      </c>
      <c r="J42" s="4"/>
      <c r="K42" s="28"/>
    </row>
    <row r="43" spans="1:11" x14ac:dyDescent="0.25">
      <c r="A43" s="28"/>
      <c r="B43" s="79"/>
      <c r="C43" s="80"/>
      <c r="D43" s="80"/>
      <c r="E43" s="81"/>
      <c r="F43" s="82"/>
      <c r="G43" s="83"/>
      <c r="H43" s="81"/>
      <c r="I43" s="33"/>
      <c r="J43" s="4"/>
      <c r="K43" s="28"/>
    </row>
    <row r="44" spans="1:11" ht="15.75" thickBot="1" x14ac:dyDescent="0.3">
      <c r="A44" s="28"/>
      <c r="B44" s="84" t="s">
        <v>72</v>
      </c>
      <c r="C44" s="85"/>
      <c r="D44" s="85"/>
      <c r="E44" s="86"/>
      <c r="F44" s="48">
        <f>+F18+F30+F42</f>
        <v>28006135.57</v>
      </c>
      <c r="G44" s="83"/>
      <c r="H44" s="81"/>
      <c r="I44" s="49">
        <f>+I18+I30+I42</f>
        <v>100784033.53</v>
      </c>
      <c r="J44" s="4"/>
      <c r="K44" s="28"/>
    </row>
    <row r="45" spans="1:11" ht="15.75" thickTop="1" x14ac:dyDescent="0.25">
      <c r="A45" s="28"/>
      <c r="B45" s="79"/>
      <c r="C45" s="80"/>
      <c r="D45" s="80"/>
      <c r="E45" s="81"/>
      <c r="F45" s="82"/>
      <c r="G45" s="83"/>
      <c r="H45" s="81"/>
      <c r="I45" s="87"/>
      <c r="J45" s="4"/>
      <c r="K45" s="28"/>
    </row>
    <row r="46" spans="1:11" x14ac:dyDescent="0.25">
      <c r="A46" s="34">
        <v>52</v>
      </c>
      <c r="B46" s="78" t="s">
        <v>42</v>
      </c>
      <c r="C46" s="72"/>
      <c r="D46" s="72"/>
      <c r="E46" s="73"/>
      <c r="F46" s="37"/>
      <c r="G46" s="74"/>
      <c r="H46" s="73"/>
      <c r="I46" s="88"/>
      <c r="J46" s="4"/>
      <c r="K46" s="28"/>
    </row>
    <row r="47" spans="1:11" x14ac:dyDescent="0.25">
      <c r="A47" s="34">
        <v>523</v>
      </c>
      <c r="B47" s="9" t="s">
        <v>47</v>
      </c>
      <c r="C47" s="72"/>
      <c r="D47" s="72"/>
      <c r="E47" s="73"/>
      <c r="F47" s="37"/>
      <c r="G47" s="74"/>
      <c r="H47" s="73"/>
      <c r="I47" s="33"/>
      <c r="J47" s="4"/>
      <c r="K47" s="28"/>
    </row>
    <row r="48" spans="1:11" x14ac:dyDescent="0.25">
      <c r="A48" s="36">
        <v>5231</v>
      </c>
      <c r="B48" s="71" t="s">
        <v>47</v>
      </c>
      <c r="C48" s="72"/>
      <c r="D48" s="72"/>
      <c r="E48" s="73"/>
      <c r="F48" s="37">
        <v>2171223.0499999998</v>
      </c>
      <c r="G48" s="74">
        <f>+F48/F77</f>
        <v>5.0966584319840934E-2</v>
      </c>
      <c r="H48" s="73"/>
      <c r="I48" s="33">
        <v>4090176.08</v>
      </c>
      <c r="J48" s="4">
        <f>+I48/I77</f>
        <v>3.0281636284417844E-2</v>
      </c>
      <c r="K48" s="28"/>
    </row>
    <row r="49" spans="1:11" x14ac:dyDescent="0.25">
      <c r="A49" s="34"/>
      <c r="B49" s="89"/>
      <c r="C49" s="72"/>
      <c r="D49" s="72"/>
      <c r="E49" s="73"/>
      <c r="F49" s="75">
        <f>SUM(F48:F48)</f>
        <v>2171223.0499999998</v>
      </c>
      <c r="G49" s="74"/>
      <c r="H49" s="73"/>
      <c r="I49" s="77">
        <f>SUM(I48:I48)</f>
        <v>4090176.08</v>
      </c>
      <c r="J49" s="4"/>
      <c r="K49" s="28"/>
    </row>
    <row r="50" spans="1:11" x14ac:dyDescent="0.25">
      <c r="A50" s="34">
        <v>524</v>
      </c>
      <c r="B50" s="78" t="s">
        <v>43</v>
      </c>
      <c r="C50" s="72"/>
      <c r="D50" s="72"/>
      <c r="E50" s="73"/>
      <c r="F50" s="37"/>
      <c r="G50" s="74"/>
      <c r="H50" s="73"/>
      <c r="I50" s="33"/>
      <c r="J50" s="4"/>
      <c r="K50" s="28"/>
    </row>
    <row r="51" spans="1:11" x14ac:dyDescent="0.25">
      <c r="A51" s="36">
        <v>5241</v>
      </c>
      <c r="B51" s="71" t="s">
        <v>44</v>
      </c>
      <c r="C51" s="72"/>
      <c r="D51" s="72"/>
      <c r="E51" s="73"/>
      <c r="F51" s="37">
        <v>2087630.95</v>
      </c>
      <c r="G51" s="74">
        <f>+F51/F77</f>
        <v>4.9004370528345595E-2</v>
      </c>
      <c r="H51" s="8"/>
      <c r="I51" s="33">
        <v>13092935.539999999</v>
      </c>
      <c r="J51" s="4">
        <f>+I51/I77</f>
        <v>9.6933604852925528E-2</v>
      </c>
      <c r="K51" s="8"/>
    </row>
    <row r="52" spans="1:11" x14ac:dyDescent="0.25">
      <c r="A52" s="36">
        <v>5243</v>
      </c>
      <c r="B52" s="71" t="s">
        <v>51</v>
      </c>
      <c r="C52" s="72"/>
      <c r="D52" s="72"/>
      <c r="E52" s="73"/>
      <c r="F52" s="37">
        <v>94420</v>
      </c>
      <c r="G52" s="74">
        <f>+F52/F77</f>
        <v>2.2163843974848099E-3</v>
      </c>
      <c r="H52" s="73"/>
      <c r="I52" s="33">
        <v>461749.19</v>
      </c>
      <c r="J52" s="4">
        <f>+I52/I77</f>
        <v>3.418562123664013E-3</v>
      </c>
      <c r="K52" s="8"/>
    </row>
    <row r="53" spans="1:11" x14ac:dyDescent="0.25">
      <c r="A53" s="34"/>
      <c r="B53" s="78"/>
      <c r="C53" s="72"/>
      <c r="D53" s="72"/>
      <c r="E53" s="73"/>
      <c r="F53" s="75">
        <f>SUM(F51:F52)</f>
        <v>2182050.9500000002</v>
      </c>
      <c r="G53" s="74"/>
      <c r="H53" s="73"/>
      <c r="I53" s="77">
        <f>SUM(I51:I52)</f>
        <v>13554684.729999999</v>
      </c>
      <c r="J53" s="4"/>
      <c r="K53" s="28"/>
    </row>
    <row r="54" spans="1:11" x14ac:dyDescent="0.25">
      <c r="A54" s="34">
        <v>525</v>
      </c>
      <c r="B54" s="78" t="s">
        <v>59</v>
      </c>
      <c r="C54" s="72"/>
      <c r="D54" s="72"/>
      <c r="E54" s="73"/>
      <c r="F54" s="37"/>
      <c r="G54" s="74"/>
      <c r="H54" s="73"/>
      <c r="I54" s="33"/>
      <c r="J54" s="4"/>
      <c r="K54" s="28"/>
    </row>
    <row r="55" spans="1:11" x14ac:dyDescent="0.25">
      <c r="A55" s="36">
        <v>5251</v>
      </c>
      <c r="B55" s="71" t="s">
        <v>60</v>
      </c>
      <c r="C55" s="72"/>
      <c r="D55" s="72"/>
      <c r="E55" s="73"/>
      <c r="F55" s="37">
        <v>658492</v>
      </c>
      <c r="G55" s="74">
        <f>+F55/F77</f>
        <v>1.5457227225890355E-2</v>
      </c>
      <c r="H55" s="73"/>
      <c r="I55" s="33">
        <v>1675341</v>
      </c>
      <c r="J55" s="4">
        <f>+I55/I77</f>
        <v>1.2403394333667139E-2</v>
      </c>
      <c r="K55" s="28"/>
    </row>
    <row r="56" spans="1:11" x14ac:dyDescent="0.25">
      <c r="A56" s="36">
        <v>5252</v>
      </c>
      <c r="B56" s="71" t="s">
        <v>61</v>
      </c>
      <c r="C56" s="72"/>
      <c r="D56" s="72"/>
      <c r="E56" s="73"/>
      <c r="F56" s="37">
        <v>2062080</v>
      </c>
      <c r="G56" s="74">
        <f>+F56/F77</f>
        <v>4.840459583102602E-2</v>
      </c>
      <c r="H56" s="73"/>
      <c r="I56" s="33">
        <v>5357756</v>
      </c>
      <c r="J56" s="4">
        <f>+I56/I77</f>
        <v>3.966616970012142E-2</v>
      </c>
      <c r="K56" s="28"/>
    </row>
    <row r="57" spans="1:11" x14ac:dyDescent="0.25">
      <c r="A57" s="36">
        <v>5259</v>
      </c>
      <c r="B57" s="71" t="s">
        <v>62</v>
      </c>
      <c r="C57" s="72"/>
      <c r="D57" s="72"/>
      <c r="E57" s="73"/>
      <c r="F57" s="37">
        <v>461114</v>
      </c>
      <c r="G57" s="74">
        <f>+F57/F77</f>
        <v>1.0824040193410406E-2</v>
      </c>
      <c r="H57" s="73"/>
      <c r="I57" s="33">
        <v>1755079</v>
      </c>
      <c r="J57" s="4">
        <f>+I57/I77</f>
        <v>1.2993734961263522E-2</v>
      </c>
      <c r="K57" s="28"/>
    </row>
    <row r="58" spans="1:11" x14ac:dyDescent="0.25">
      <c r="A58" s="28"/>
      <c r="B58" s="84"/>
      <c r="C58" s="85"/>
      <c r="D58" s="85"/>
      <c r="E58" s="86"/>
      <c r="F58" s="75">
        <f>SUM(F55:F57)</f>
        <v>3181686</v>
      </c>
      <c r="G58" s="83"/>
      <c r="H58" s="81"/>
      <c r="I58" s="77">
        <f>SUM(I55:I57)</f>
        <v>8788176</v>
      </c>
      <c r="J58" s="4"/>
      <c r="K58" s="28"/>
    </row>
    <row r="59" spans="1:11" x14ac:dyDescent="0.25">
      <c r="A59" s="28"/>
      <c r="B59" s="79"/>
      <c r="C59" s="80"/>
      <c r="D59" s="80"/>
      <c r="E59" s="81"/>
      <c r="F59" s="82"/>
      <c r="G59" s="83"/>
      <c r="H59" s="81"/>
      <c r="I59" s="47"/>
      <c r="J59" s="4"/>
      <c r="K59" s="28"/>
    </row>
    <row r="60" spans="1:11" ht="25.5" customHeight="1" thickBot="1" x14ac:dyDescent="0.3">
      <c r="A60" s="28"/>
      <c r="B60" s="90" t="s">
        <v>73</v>
      </c>
      <c r="C60" s="91"/>
      <c r="D60" s="91"/>
      <c r="E60" s="92"/>
      <c r="F60" s="93">
        <f>+F58+F53+F49</f>
        <v>7534960</v>
      </c>
      <c r="G60" s="94"/>
      <c r="H60" s="95"/>
      <c r="I60" s="96">
        <f>+I58+I53+I49</f>
        <v>26433036.809999995</v>
      </c>
      <c r="J60" s="4"/>
      <c r="K60" s="28"/>
    </row>
    <row r="61" spans="1:11" ht="15.75" thickTop="1" x14ac:dyDescent="0.25">
      <c r="A61" s="28"/>
      <c r="B61" s="79"/>
      <c r="C61" s="80"/>
      <c r="D61" s="80"/>
      <c r="E61" s="81"/>
      <c r="F61" s="82"/>
      <c r="G61" s="83"/>
      <c r="H61" s="81"/>
      <c r="I61" s="47"/>
      <c r="J61" s="4"/>
      <c r="K61" s="28"/>
    </row>
    <row r="62" spans="1:11" x14ac:dyDescent="0.25">
      <c r="A62" s="34">
        <v>54</v>
      </c>
      <c r="B62" s="78" t="s">
        <v>63</v>
      </c>
      <c r="C62" s="80"/>
      <c r="D62" s="80"/>
      <c r="E62" s="81"/>
      <c r="F62" s="82"/>
      <c r="G62" s="83"/>
      <c r="H62" s="81"/>
      <c r="I62" s="47"/>
      <c r="J62" s="4"/>
      <c r="K62" s="28"/>
    </row>
    <row r="63" spans="1:11" x14ac:dyDescent="0.25">
      <c r="A63" s="34">
        <v>541</v>
      </c>
      <c r="B63" s="9" t="s">
        <v>64</v>
      </c>
      <c r="C63" s="80"/>
      <c r="D63" s="80"/>
      <c r="E63" s="81"/>
      <c r="F63" s="82"/>
      <c r="G63" s="83"/>
      <c r="H63" s="81"/>
      <c r="I63" s="47"/>
      <c r="J63" s="4"/>
      <c r="K63" s="28"/>
    </row>
    <row r="64" spans="1:11" x14ac:dyDescent="0.25">
      <c r="A64" s="36">
        <v>5411</v>
      </c>
      <c r="B64" s="97" t="s">
        <v>65</v>
      </c>
      <c r="C64" s="80"/>
      <c r="D64" s="80"/>
      <c r="E64" s="81"/>
      <c r="F64" s="98">
        <v>245291.27</v>
      </c>
      <c r="G64" s="74">
        <f>+F64/F77</f>
        <v>5.7578875626692842E-3</v>
      </c>
      <c r="H64" s="81"/>
      <c r="I64" s="33">
        <v>1039574.24</v>
      </c>
      <c r="J64" s="4">
        <f>+I64/I77</f>
        <v>7.6964923784723959E-3</v>
      </c>
      <c r="K64" s="28"/>
    </row>
    <row r="65" spans="1:11" x14ac:dyDescent="0.25">
      <c r="A65" s="28"/>
      <c r="B65" s="79"/>
      <c r="C65" s="80"/>
      <c r="D65" s="80"/>
      <c r="E65" s="81"/>
      <c r="F65" s="75">
        <f>+F64</f>
        <v>245291.27</v>
      </c>
      <c r="G65" s="83"/>
      <c r="H65" s="81"/>
      <c r="I65" s="77">
        <f>+I64</f>
        <v>1039574.24</v>
      </c>
      <c r="J65" s="4"/>
      <c r="K65" s="28"/>
    </row>
    <row r="66" spans="1:11" x14ac:dyDescent="0.25">
      <c r="A66" s="28"/>
      <c r="B66" s="79"/>
      <c r="C66" s="80"/>
      <c r="D66" s="80"/>
      <c r="E66" s="81"/>
      <c r="F66" s="82"/>
      <c r="G66" s="83"/>
      <c r="H66" s="81"/>
      <c r="I66" s="47"/>
      <c r="J66" s="4"/>
      <c r="K66" s="28"/>
    </row>
    <row r="67" spans="1:11" s="3" customFormat="1" ht="33" customHeight="1" thickBot="1" x14ac:dyDescent="0.3">
      <c r="A67" s="99"/>
      <c r="B67" s="90" t="s">
        <v>78</v>
      </c>
      <c r="C67" s="91"/>
      <c r="D67" s="91"/>
      <c r="E67" s="92"/>
      <c r="F67" s="93">
        <f>+F65</f>
        <v>245291.27</v>
      </c>
      <c r="G67" s="94"/>
      <c r="H67" s="95"/>
      <c r="I67" s="96">
        <f>+I65</f>
        <v>1039574.24</v>
      </c>
      <c r="J67" s="5"/>
      <c r="K67" s="99"/>
    </row>
    <row r="68" spans="1:11" s="3" customFormat="1" ht="15" customHeight="1" thickTop="1" x14ac:dyDescent="0.25">
      <c r="A68" s="99"/>
      <c r="B68" s="100"/>
      <c r="C68" s="101"/>
      <c r="D68" s="101"/>
      <c r="E68" s="95"/>
      <c r="F68" s="102"/>
      <c r="G68" s="94"/>
      <c r="H68" s="95"/>
      <c r="I68" s="103"/>
      <c r="J68" s="5"/>
      <c r="K68" s="99"/>
    </row>
    <row r="69" spans="1:11" s="3" customFormat="1" ht="15" customHeight="1" x14ac:dyDescent="0.25">
      <c r="A69" s="34">
        <v>56</v>
      </c>
      <c r="B69" s="78" t="s">
        <v>79</v>
      </c>
      <c r="C69" s="80"/>
      <c r="D69" s="80"/>
      <c r="E69" s="81"/>
      <c r="F69" s="82"/>
      <c r="G69" s="83"/>
      <c r="H69" s="81"/>
      <c r="I69" s="47"/>
      <c r="J69" s="4"/>
      <c r="K69" s="99"/>
    </row>
    <row r="70" spans="1:11" s="3" customFormat="1" ht="15" customHeight="1" x14ac:dyDescent="0.25">
      <c r="A70" s="34">
        <v>561</v>
      </c>
      <c r="B70" s="9" t="s">
        <v>80</v>
      </c>
      <c r="C70" s="80"/>
      <c r="D70" s="80"/>
      <c r="E70" s="81"/>
      <c r="F70" s="82"/>
      <c r="G70" s="83"/>
      <c r="H70" s="81"/>
      <c r="I70" s="47"/>
      <c r="J70" s="4"/>
      <c r="K70" s="99"/>
    </row>
    <row r="71" spans="1:11" s="3" customFormat="1" ht="15" customHeight="1" x14ac:dyDescent="0.25">
      <c r="A71" s="36">
        <v>5611</v>
      </c>
      <c r="B71" s="97" t="s">
        <v>80</v>
      </c>
      <c r="C71" s="80"/>
      <c r="D71" s="80"/>
      <c r="E71" s="81"/>
      <c r="F71" s="98">
        <v>6814526.6600000001</v>
      </c>
      <c r="G71" s="74">
        <f>+F71/F77</f>
        <v>0.15996198438326917</v>
      </c>
      <c r="H71" s="8" t="s">
        <v>67</v>
      </c>
      <c r="I71" s="33">
        <f>+F71</f>
        <v>6814526.6600000001</v>
      </c>
      <c r="J71" s="4">
        <f>+I71/I77</f>
        <v>5.045137757702322E-2</v>
      </c>
      <c r="K71" s="99"/>
    </row>
    <row r="72" spans="1:11" s="3" customFormat="1" ht="15" customHeight="1" x14ac:dyDescent="0.25">
      <c r="A72" s="28"/>
      <c r="B72" s="79"/>
      <c r="C72" s="80"/>
      <c r="D72" s="80"/>
      <c r="E72" s="81"/>
      <c r="F72" s="75">
        <f>+F71</f>
        <v>6814526.6600000001</v>
      </c>
      <c r="G72" s="83"/>
      <c r="H72" s="81"/>
      <c r="I72" s="77">
        <f>+I71</f>
        <v>6814526.6600000001</v>
      </c>
      <c r="J72" s="4"/>
      <c r="K72" s="99"/>
    </row>
    <row r="73" spans="1:11" s="3" customFormat="1" ht="15" customHeight="1" x14ac:dyDescent="0.25">
      <c r="A73" s="28"/>
      <c r="B73" s="79"/>
      <c r="C73" s="80"/>
      <c r="D73" s="80"/>
      <c r="E73" s="81"/>
      <c r="F73" s="82"/>
      <c r="G73" s="83"/>
      <c r="H73" s="81"/>
      <c r="I73" s="47"/>
      <c r="J73" s="4"/>
      <c r="K73" s="99"/>
    </row>
    <row r="74" spans="1:11" ht="33" customHeight="1" thickBot="1" x14ac:dyDescent="0.3">
      <c r="A74" s="99"/>
      <c r="B74" s="90" t="s">
        <v>81</v>
      </c>
      <c r="C74" s="91"/>
      <c r="D74" s="91"/>
      <c r="E74" s="92"/>
      <c r="F74" s="93">
        <f>+F72</f>
        <v>6814526.6600000001</v>
      </c>
      <c r="G74" s="94"/>
      <c r="H74" s="95"/>
      <c r="I74" s="96">
        <f>+I72</f>
        <v>6814526.6600000001</v>
      </c>
      <c r="J74" s="5"/>
      <c r="K74" s="28"/>
    </row>
    <row r="75" spans="1:11" ht="16.5" thickTop="1" thickBot="1" x14ac:dyDescent="0.3">
      <c r="A75" s="99"/>
      <c r="B75" s="100"/>
      <c r="C75" s="101"/>
      <c r="D75" s="101"/>
      <c r="E75" s="95"/>
      <c r="F75" s="93"/>
      <c r="G75" s="94"/>
      <c r="H75" s="95"/>
      <c r="I75" s="96"/>
      <c r="J75" s="5"/>
      <c r="K75" s="28"/>
    </row>
    <row r="76" spans="1:11" ht="16.5" thickTop="1" thickBot="1" x14ac:dyDescent="0.3">
      <c r="A76" s="99"/>
      <c r="B76" s="100"/>
      <c r="C76" s="101"/>
      <c r="D76" s="101"/>
      <c r="E76" s="95"/>
      <c r="F76" s="93"/>
      <c r="G76" s="94"/>
      <c r="H76" s="95"/>
      <c r="I76" s="96"/>
      <c r="J76" s="5"/>
      <c r="K76" s="28"/>
    </row>
    <row r="77" spans="1:11" ht="16.5" thickTop="1" thickBot="1" x14ac:dyDescent="0.3">
      <c r="A77" s="28"/>
      <c r="B77" s="38" t="s">
        <v>74</v>
      </c>
      <c r="C77" s="39"/>
      <c r="D77" s="39"/>
      <c r="E77" s="40"/>
      <c r="F77" s="48">
        <f>+F67+F60+F44+F74</f>
        <v>42600913.5</v>
      </c>
      <c r="G77" s="104">
        <f>SUM(G13:G74)</f>
        <v>1</v>
      </c>
      <c r="H77" s="45"/>
      <c r="I77" s="49">
        <f>+I67+I60+I44+I74</f>
        <v>135071171.24000001</v>
      </c>
      <c r="J77" s="20">
        <f>SUM(J11:J74)</f>
        <v>0.99999999999999978</v>
      </c>
      <c r="K77" s="28"/>
    </row>
    <row r="78" spans="1:11" ht="16.5" thickTop="1" thickBot="1" x14ac:dyDescent="0.3">
      <c r="A78" s="50"/>
      <c r="B78" s="51"/>
      <c r="C78" s="52" t="s">
        <v>1</v>
      </c>
      <c r="D78" s="52"/>
      <c r="E78" s="53"/>
      <c r="F78" s="54"/>
      <c r="G78" s="105"/>
      <c r="H78" s="53"/>
      <c r="I78" s="55"/>
      <c r="J78" s="50"/>
      <c r="K78" s="50"/>
    </row>
    <row r="79" spans="1:11" x14ac:dyDescent="0.25">
      <c r="A79" s="58"/>
      <c r="B79" s="58"/>
      <c r="C79" s="58"/>
      <c r="D79" s="58"/>
      <c r="E79" s="58"/>
      <c r="H79" s="58"/>
      <c r="I79" s="57"/>
      <c r="J79" s="58"/>
      <c r="K79" s="58"/>
    </row>
    <row r="80" spans="1:11" x14ac:dyDescent="0.25">
      <c r="A80" s="58" t="s">
        <v>84</v>
      </c>
      <c r="B80" s="58"/>
      <c r="C80" s="58"/>
      <c r="D80" s="58"/>
      <c r="E80" s="58"/>
      <c r="H80" s="58"/>
      <c r="I80" s="57"/>
      <c r="J80" s="58"/>
      <c r="K80" s="58"/>
    </row>
    <row r="81" spans="1:11" x14ac:dyDescent="0.25">
      <c r="A81" s="58" t="s">
        <v>75</v>
      </c>
      <c r="B81" s="58"/>
      <c r="C81" s="58"/>
      <c r="D81" s="58"/>
      <c r="E81" s="58"/>
      <c r="H81" s="58"/>
      <c r="I81" s="57"/>
      <c r="J81" s="58"/>
      <c r="K81" s="58"/>
    </row>
    <row r="82" spans="1:11" x14ac:dyDescent="0.25">
      <c r="A82" s="58"/>
      <c r="B82" s="58"/>
      <c r="C82" s="58"/>
      <c r="D82" s="58"/>
      <c r="E82" s="58"/>
      <c r="H82" s="58"/>
      <c r="I82" s="57"/>
      <c r="J82" s="58"/>
      <c r="K82" s="58"/>
    </row>
    <row r="83" spans="1:11" x14ac:dyDescent="0.25">
      <c r="A83" s="58" t="s">
        <v>85</v>
      </c>
      <c r="B83" s="58"/>
      <c r="C83" s="58"/>
      <c r="D83" s="58"/>
      <c r="E83" s="58"/>
      <c r="H83" s="58"/>
      <c r="I83" s="57"/>
      <c r="J83" s="58"/>
      <c r="K83" s="58"/>
    </row>
    <row r="84" spans="1:11" x14ac:dyDescent="0.25">
      <c r="A84" s="58" t="s">
        <v>76</v>
      </c>
      <c r="B84" s="58"/>
      <c r="C84" s="58"/>
      <c r="D84" s="58"/>
      <c r="E84" s="58"/>
      <c r="H84" s="58"/>
      <c r="I84" s="57"/>
      <c r="J84" s="58"/>
      <c r="K84" s="58"/>
    </row>
    <row r="85" spans="1:11" x14ac:dyDescent="0.25">
      <c r="A85" s="58"/>
      <c r="B85" s="58"/>
      <c r="C85" s="58"/>
      <c r="D85" s="58"/>
      <c r="E85" s="58"/>
      <c r="H85" s="58"/>
      <c r="I85" s="57"/>
      <c r="J85" s="58"/>
      <c r="K85" s="58"/>
    </row>
    <row r="86" spans="1:11" x14ac:dyDescent="0.25">
      <c r="A86" s="58" t="s">
        <v>86</v>
      </c>
      <c r="B86" s="58"/>
      <c r="C86" s="58"/>
      <c r="D86" s="58"/>
      <c r="E86" s="58"/>
      <c r="H86" s="58"/>
      <c r="I86" s="57"/>
      <c r="J86" s="58"/>
      <c r="K86" s="58"/>
    </row>
    <row r="87" spans="1:11" x14ac:dyDescent="0.25">
      <c r="I87" s="14"/>
    </row>
  </sheetData>
  <mergeCells count="13">
    <mergeCell ref="B77:E77"/>
    <mergeCell ref="B67:E67"/>
    <mergeCell ref="B58:E58"/>
    <mergeCell ref="B18:E18"/>
    <mergeCell ref="B44:E44"/>
    <mergeCell ref="B60:E60"/>
    <mergeCell ref="B74:E74"/>
    <mergeCell ref="A6:K6"/>
    <mergeCell ref="A5:K5"/>
    <mergeCell ref="A4:K4"/>
    <mergeCell ref="B30:E30"/>
    <mergeCell ref="B42:E42"/>
    <mergeCell ref="B9:E9"/>
  </mergeCells>
  <pageMargins left="0.70866141732283472" right="0.70866141732283472" top="0.62992125984251968" bottom="0.55118110236220474" header="0.31496062992125984" footer="0.31496062992125984"/>
  <pageSetup scale="5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2019-01-30T22:13:58Z</cp:lastPrinted>
  <dcterms:created xsi:type="dcterms:W3CDTF">2015-09-05T17:09:52Z</dcterms:created>
  <dcterms:modified xsi:type="dcterms:W3CDTF">2019-01-30T22:14:53Z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