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F81" i="1" l="1"/>
  <c r="I81" i="1"/>
  <c r="G81" i="1"/>
  <c r="H81" i="1"/>
  <c r="E81" i="1"/>
  <c r="D81" i="1"/>
  <c r="I77" i="1"/>
  <c r="I78" i="1"/>
  <c r="I79" i="1"/>
  <c r="I80" i="1"/>
  <c r="I74" i="1"/>
  <c r="H73" i="1"/>
  <c r="G73" i="1"/>
  <c r="F75" i="1"/>
  <c r="I75" i="1" s="1"/>
  <c r="F76" i="1"/>
  <c r="I76" i="1" s="1"/>
  <c r="F77" i="1"/>
  <c r="F78" i="1"/>
  <c r="F79" i="1"/>
  <c r="F80" i="1"/>
  <c r="F74" i="1"/>
  <c r="E73" i="1"/>
  <c r="D73" i="1"/>
  <c r="F73" i="1" s="1"/>
  <c r="I61" i="1"/>
  <c r="D61" i="1"/>
  <c r="F61" i="1"/>
  <c r="E61" i="1"/>
  <c r="I65" i="1"/>
  <c r="F65" i="1"/>
  <c r="F59" i="1"/>
  <c r="F60" i="1"/>
  <c r="F58" i="1"/>
  <c r="I60" i="1"/>
  <c r="H57" i="1"/>
  <c r="G57" i="1"/>
  <c r="I59" i="1"/>
  <c r="I58" i="1"/>
  <c r="E57" i="1"/>
  <c r="D57" i="1"/>
  <c r="I52" i="1"/>
  <c r="I54" i="1"/>
  <c r="I55" i="1"/>
  <c r="I56" i="1"/>
  <c r="H47" i="1"/>
  <c r="G47" i="1"/>
  <c r="F49" i="1"/>
  <c r="I49" i="1" s="1"/>
  <c r="F50" i="1"/>
  <c r="I50" i="1" s="1"/>
  <c r="F51" i="1"/>
  <c r="I51" i="1" s="1"/>
  <c r="F52" i="1"/>
  <c r="F53" i="1"/>
  <c r="I53" i="1" s="1"/>
  <c r="F54" i="1"/>
  <c r="F55" i="1"/>
  <c r="F56" i="1"/>
  <c r="F48" i="1"/>
  <c r="I48" i="1" s="1"/>
  <c r="E47" i="1"/>
  <c r="D47" i="1"/>
  <c r="F39" i="1"/>
  <c r="F40" i="1"/>
  <c r="F41" i="1"/>
  <c r="I41" i="1" s="1"/>
  <c r="F42" i="1"/>
  <c r="I42" i="1" s="1"/>
  <c r="F43" i="1"/>
  <c r="F44" i="1"/>
  <c r="F45" i="1"/>
  <c r="I45" i="1" s="1"/>
  <c r="F46" i="1"/>
  <c r="I39" i="1"/>
  <c r="I40" i="1"/>
  <c r="I43" i="1"/>
  <c r="I44" i="1"/>
  <c r="I46" i="1"/>
  <c r="I38" i="1"/>
  <c r="F38" i="1"/>
  <c r="H37" i="1"/>
  <c r="G37" i="1"/>
  <c r="E37" i="1"/>
  <c r="D37" i="1"/>
  <c r="F37" i="1" s="1"/>
  <c r="H27" i="1"/>
  <c r="G27" i="1"/>
  <c r="E27" i="1"/>
  <c r="D27" i="1"/>
  <c r="H17" i="1"/>
  <c r="G17" i="1"/>
  <c r="E17" i="1"/>
  <c r="D17" i="1"/>
  <c r="I9" i="1"/>
  <c r="H9" i="1"/>
  <c r="G9" i="1"/>
  <c r="I11" i="1"/>
  <c r="I16" i="1"/>
  <c r="I10" i="1"/>
  <c r="E9" i="1"/>
  <c r="D9" i="1"/>
  <c r="I33" i="1"/>
  <c r="F29" i="1"/>
  <c r="I29" i="1" s="1"/>
  <c r="F30" i="1"/>
  <c r="I30" i="1" s="1"/>
  <c r="F31" i="1"/>
  <c r="I31" i="1" s="1"/>
  <c r="F32" i="1"/>
  <c r="I32" i="1" s="1"/>
  <c r="F33" i="1"/>
  <c r="F34" i="1"/>
  <c r="I34" i="1" s="1"/>
  <c r="F35" i="1"/>
  <c r="I35" i="1" s="1"/>
  <c r="F36" i="1"/>
  <c r="I36" i="1" s="1"/>
  <c r="F28" i="1"/>
  <c r="I28" i="1" s="1"/>
  <c r="I20" i="1"/>
  <c r="F19" i="1"/>
  <c r="I19" i="1" s="1"/>
  <c r="F20" i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18" i="1"/>
  <c r="I18" i="1" s="1"/>
  <c r="F11" i="1"/>
  <c r="F12" i="1"/>
  <c r="I12" i="1" s="1"/>
  <c r="F13" i="1"/>
  <c r="I13" i="1" s="1"/>
  <c r="F14" i="1"/>
  <c r="I14" i="1" s="1"/>
  <c r="F15" i="1"/>
  <c r="I15" i="1" s="1"/>
  <c r="F16" i="1"/>
  <c r="F10" i="1"/>
  <c r="I73" i="1" l="1"/>
  <c r="F57" i="1"/>
  <c r="I57" i="1" s="1"/>
  <c r="F47" i="1"/>
  <c r="I47" i="1" s="1"/>
  <c r="I37" i="1"/>
  <c r="F27" i="1"/>
  <c r="I27" i="1" s="1"/>
  <c r="F17" i="1"/>
  <c r="I17" i="1"/>
  <c r="F9" i="1"/>
</calcChain>
</file>

<file path=xl/sharedStrings.xml><?xml version="1.0" encoding="utf-8"?>
<sst xmlns="http://schemas.openxmlformats.org/spreadsheetml/2006/main" count="103" uniqueCount="102">
  <si>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</si>
  <si>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</si>
  <si>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</si>
  <si>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</si>
  <si>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</si>
  <si>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</si>
  <si>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</si>
  <si>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</si>
  <si>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</si>
  <si>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</si>
  <si>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</si>
  <si>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</si>
  <si>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</si>
  <si>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</si>
  <si>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</si>
  <si>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</si>
  <si>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</si>
  <si>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</si>
  <si>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</si>
  <si>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</si>
  <si>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</si>
  <si>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</si>
  <si>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</si>
  <si>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</si>
  <si>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</si>
  <si>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</si>
  <si>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</si>
  <si>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</si>
  <si>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</si>
  <si>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</si>
  <si>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</si>
  <si>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</si>
  <si>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</si>
  <si>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</si>
  <si>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</si>
  <si>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</si>
  <si>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</si>
  <si>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</si>
  <si>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</si>
  <si>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</si>
  <si>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</si>
  <si>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</si>
  <si>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</si>
  <si>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</si>
  <si>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</si>
  <si>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</si>
  <si>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</si>
  <si>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</si>
  <si>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</si>
  <si>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</si>
  <si>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</si>
  <si>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</si>
  <si>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</si>
  <si>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</si>
  <si>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</si>
  <si>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</si>
  <si>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</si>
  <si>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</si>
  <si>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</si>
  <si>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</si>
  <si>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</si>
  <si>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</si>
  <si>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</si>
  <si>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</si>
  <si>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</si>
  <si>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</si>
  <si>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</si>
  <si>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</si>
  <si>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</si>
  <si>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</si>
  <si>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</si>
  <si>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</si>
  <si>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</si>
  <si>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</si>
  <si>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</si>
  <si>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</si>
  <si>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</si>
  <si>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</si>
  <si>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</si>
  <si>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</si>
  <si>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</si>
  <si>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</si>
  <si>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</si>
  <si>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</si>
  <si>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</si>
  <si>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</si>
  <si>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</si>
  <si>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</si>
  <si>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</si>
  <si>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diciembre de 2018</t>
  </si>
  <si>
    <t>ASEC_EAEPECOG_4toTRIM_F3</t>
  </si>
  <si>
    <t>PRESIDENCIA MUNICIPAL DE FRANCISCO I. MADERO, COAHUILA</t>
  </si>
  <si>
    <t>"Bajo protesta de decir verdad declaramos que los Estados Financieros y sus notas, son razonablemente correctos y son responsabilidad del emisor"</t>
  </si>
  <si>
    <t>__________________________</t>
  </si>
  <si>
    <t>_______________________________</t>
  </si>
  <si>
    <t>C. PRESIDENTE MUNICIPAL</t>
  </si>
  <si>
    <t>C. COMISIONADO DE HACIENDA</t>
  </si>
  <si>
    <t>C. SINDICO MUNICIPAL</t>
  </si>
  <si>
    <t>________________________</t>
  </si>
  <si>
    <t>C. CONTRALOR MUNICIPAL</t>
  </si>
  <si>
    <t xml:space="preserve">                                        ______________________</t>
  </si>
  <si>
    <t xml:space="preserve">                                          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</si>
</sst>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8"/>
  <sheetViews>
    <sheetView showGridLines="0" tabSelected="1" topLeftCell="A68" zoomScale="90" zoomScaleNormal="90" workbookViewId="0">
      <selection activeCell="B1" sqref="B1:I105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23" t="s">
        <v>91</v>
      </c>
      <c r="C2" s="24"/>
      <c r="D2" s="24"/>
      <c r="E2" s="24"/>
      <c r="F2" s="24"/>
      <c r="G2" s="24"/>
      <c r="H2" s="24"/>
      <c r="I2" s="25"/>
      <c r="K2" s="10" t="s">
        <v>90</v>
      </c>
    </row>
    <row r="3" spans="2:11" x14ac:dyDescent="0.2">
      <c r="B3" s="26" t="s">
        <v>0</v>
      </c>
      <c r="C3" s="27"/>
      <c r="D3" s="27"/>
      <c r="E3" s="27"/>
      <c r="F3" s="27"/>
      <c r="G3" s="27"/>
      <c r="H3" s="27"/>
      <c r="I3" s="28"/>
    </row>
    <row r="4" spans="2:11" x14ac:dyDescent="0.2">
      <c r="B4" s="26" t="s">
        <v>1</v>
      </c>
      <c r="C4" s="27"/>
      <c r="D4" s="27"/>
      <c r="E4" s="27"/>
      <c r="F4" s="27"/>
      <c r="G4" s="27"/>
      <c r="H4" s="27"/>
      <c r="I4" s="28"/>
    </row>
    <row r="5" spans="2:11" ht="12.75" thickBot="1" x14ac:dyDescent="0.25">
      <c r="B5" s="29" t="s">
        <v>89</v>
      </c>
      <c r="C5" s="30"/>
      <c r="D5" s="30"/>
      <c r="E5" s="30"/>
      <c r="F5" s="30"/>
      <c r="G5" s="30"/>
      <c r="H5" s="30"/>
      <c r="I5" s="31"/>
    </row>
    <row r="6" spans="2:11" ht="12.75" thickBot="1" x14ac:dyDescent="0.25">
      <c r="B6" s="32" t="s">
        <v>2</v>
      </c>
      <c r="C6" s="33"/>
      <c r="D6" s="38" t="s">
        <v>3</v>
      </c>
      <c r="E6" s="39"/>
      <c r="F6" s="39"/>
      <c r="G6" s="39"/>
      <c r="H6" s="40"/>
      <c r="I6" s="41" t="s">
        <v>4</v>
      </c>
    </row>
    <row r="7" spans="2:11" ht="24.75" thickBot="1" x14ac:dyDescent="0.25">
      <c r="B7" s="34"/>
      <c r="C7" s="35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42"/>
    </row>
    <row r="8" spans="2:11" ht="12.75" thickBot="1" x14ac:dyDescent="0.25">
      <c r="B8" s="36"/>
      <c r="C8" s="37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21" t="s">
        <v>12</v>
      </c>
      <c r="C9" s="22"/>
      <c r="D9" s="8">
        <f>D10+D11+D12+D13+D14+D15+D16</f>
        <v>69294719.549999997</v>
      </c>
      <c r="E9" s="8">
        <f>E10+E11+E12+E13+E14+E15+E16</f>
        <v>11288387.01</v>
      </c>
      <c r="F9" s="8">
        <f>D9+E9</f>
        <v>80583106.560000002</v>
      </c>
      <c r="G9" s="8">
        <f>G10+G11+G13+G12+G14</f>
        <v>73049197.469999999</v>
      </c>
      <c r="H9" s="8">
        <f>H10+H11+H12+H13+H14</f>
        <v>72971697.469999999</v>
      </c>
      <c r="I9" s="8">
        <f>F9-G9</f>
        <v>7533909.0900000036</v>
      </c>
    </row>
    <row r="10" spans="2:11" x14ac:dyDescent="0.2">
      <c r="B10" s="2"/>
      <c r="C10" s="3" t="s">
        <v>13</v>
      </c>
      <c r="D10" s="6">
        <v>57666139.549999997</v>
      </c>
      <c r="E10" s="6">
        <v>5119906</v>
      </c>
      <c r="F10" s="6">
        <f>D10+E10</f>
        <v>62786045.549999997</v>
      </c>
      <c r="G10" s="6">
        <v>59111534.979999997</v>
      </c>
      <c r="H10" s="6">
        <v>59111534.979999997</v>
      </c>
      <c r="I10" s="6">
        <f>F10-G10</f>
        <v>3674510.5700000003</v>
      </c>
    </row>
    <row r="11" spans="2:11" x14ac:dyDescent="0.2">
      <c r="B11" s="2"/>
      <c r="C11" s="3" t="s">
        <v>14</v>
      </c>
      <c r="D11" s="6">
        <v>1023194</v>
      </c>
      <c r="E11" s="6">
        <v>94059.01</v>
      </c>
      <c r="F11" s="6">
        <f t="shared" ref="F11:F16" si="0">D11+E11</f>
        <v>1117253.01</v>
      </c>
      <c r="G11" s="6">
        <v>279044.15000000002</v>
      </c>
      <c r="H11" s="6">
        <v>214044.15</v>
      </c>
      <c r="I11" s="6">
        <f t="shared" ref="I11:I16" si="1">F11-G11</f>
        <v>838208.86</v>
      </c>
    </row>
    <row r="12" spans="2:11" x14ac:dyDescent="0.2">
      <c r="B12" s="2"/>
      <c r="C12" s="3" t="s">
        <v>15</v>
      </c>
      <c r="D12" s="6">
        <v>6324966</v>
      </c>
      <c r="E12" s="6">
        <v>2911822</v>
      </c>
      <c r="F12" s="6">
        <f t="shared" si="0"/>
        <v>9236788</v>
      </c>
      <c r="G12" s="6">
        <v>9104084.9700000007</v>
      </c>
      <c r="H12" s="6">
        <v>9104084.9700000007</v>
      </c>
      <c r="I12" s="6">
        <f t="shared" si="1"/>
        <v>132703.02999999933</v>
      </c>
    </row>
    <row r="13" spans="2:11" x14ac:dyDescent="0.2">
      <c r="B13" s="2"/>
      <c r="C13" s="3" t="s">
        <v>16</v>
      </c>
      <c r="D13" s="6">
        <v>2300000</v>
      </c>
      <c r="E13" s="6">
        <v>397000</v>
      </c>
      <c r="F13" s="6">
        <f t="shared" si="0"/>
        <v>2697000</v>
      </c>
      <c r="G13" s="6">
        <v>1779539.5</v>
      </c>
      <c r="H13" s="6">
        <v>1779539.5</v>
      </c>
      <c r="I13" s="6">
        <f t="shared" si="1"/>
        <v>917460.5</v>
      </c>
    </row>
    <row r="14" spans="2:11" x14ac:dyDescent="0.2">
      <c r="B14" s="2"/>
      <c r="C14" s="3" t="s">
        <v>17</v>
      </c>
      <c r="D14" s="6">
        <v>1914790</v>
      </c>
      <c r="E14" s="6">
        <v>2765600</v>
      </c>
      <c r="F14" s="6">
        <f t="shared" si="0"/>
        <v>4680390</v>
      </c>
      <c r="G14" s="6">
        <v>2774993.87</v>
      </c>
      <c r="H14" s="6">
        <v>2762493.87</v>
      </c>
      <c r="I14" s="6">
        <f t="shared" si="1"/>
        <v>1905396.13</v>
      </c>
    </row>
    <row r="15" spans="2:11" x14ac:dyDescent="0.2">
      <c r="B15" s="2"/>
      <c r="C15" s="3" t="s">
        <v>18</v>
      </c>
      <c r="D15" s="6">
        <v>65630</v>
      </c>
      <c r="E15" s="6">
        <v>0</v>
      </c>
      <c r="F15" s="6">
        <f t="shared" si="0"/>
        <v>65630</v>
      </c>
      <c r="G15" s="6">
        <v>0</v>
      </c>
      <c r="H15" s="6">
        <v>0</v>
      </c>
      <c r="I15" s="6">
        <f t="shared" si="1"/>
        <v>65630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f t="shared" si="0"/>
        <v>0</v>
      </c>
      <c r="G16" s="6">
        <v>0</v>
      </c>
      <c r="H16" s="6">
        <v>0</v>
      </c>
      <c r="I16" s="6">
        <f t="shared" si="1"/>
        <v>0</v>
      </c>
    </row>
    <row r="17" spans="2:9" s="9" customFormat="1" x14ac:dyDescent="0.2">
      <c r="B17" s="17" t="s">
        <v>20</v>
      </c>
      <c r="C17" s="18"/>
      <c r="D17" s="8">
        <f>D18+D19+D20+D21+D22+D23+D24+D25+D26</f>
        <v>13820806.859999999</v>
      </c>
      <c r="E17" s="8">
        <f>E18+E19+E20+E21+E22+E23+E24+E25+E26</f>
        <v>8583544.3300000001</v>
      </c>
      <c r="F17" s="8">
        <f>D17+E17</f>
        <v>22404351.189999998</v>
      </c>
      <c r="G17" s="8">
        <f>G18+G19+G20+G21+G22+G23+G24+G25+G26</f>
        <v>19586111.039999999</v>
      </c>
      <c r="H17" s="8">
        <f>H18+H19+H20+H21+H22+H23+H24+H25+H26</f>
        <v>16709106.389999999</v>
      </c>
      <c r="I17" s="8">
        <f>F17-G17</f>
        <v>2818240.1499999985</v>
      </c>
    </row>
    <row r="18" spans="2:9" x14ac:dyDescent="0.2">
      <c r="B18" s="2"/>
      <c r="C18" s="3" t="s">
        <v>21</v>
      </c>
      <c r="D18" s="6">
        <v>921256</v>
      </c>
      <c r="E18" s="6">
        <v>286499.34999999998</v>
      </c>
      <c r="F18" s="6">
        <f>D18+E18</f>
        <v>1207755.3500000001</v>
      </c>
      <c r="G18" s="6">
        <v>968245.87</v>
      </c>
      <c r="H18" s="6">
        <v>905759.98</v>
      </c>
      <c r="I18" s="6">
        <f>F18-G18</f>
        <v>239509.4800000001</v>
      </c>
    </row>
    <row r="19" spans="2:9" x14ac:dyDescent="0.2">
      <c r="B19" s="2"/>
      <c r="C19" s="3" t="s">
        <v>22</v>
      </c>
      <c r="D19" s="6">
        <v>602000</v>
      </c>
      <c r="E19" s="6">
        <v>651464</v>
      </c>
      <c r="F19" s="6">
        <f t="shared" ref="F19:F26" si="2">D19+E19</f>
        <v>1253464</v>
      </c>
      <c r="G19" s="6">
        <v>1163425.29</v>
      </c>
      <c r="H19" s="6">
        <v>1072617.69</v>
      </c>
      <c r="I19" s="6">
        <f t="shared" ref="I19:I26" si="3">F19-G19</f>
        <v>90038.709999999963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2"/>
        <v>0</v>
      </c>
      <c r="G20" s="6">
        <v>0</v>
      </c>
      <c r="H20" s="6">
        <v>0</v>
      </c>
      <c r="I20" s="6">
        <f t="shared" si="3"/>
        <v>0</v>
      </c>
    </row>
    <row r="21" spans="2:9" x14ac:dyDescent="0.2">
      <c r="B21" s="2"/>
      <c r="C21" s="3" t="s">
        <v>24</v>
      </c>
      <c r="D21" s="6">
        <v>756745</v>
      </c>
      <c r="E21" s="6">
        <v>200000</v>
      </c>
      <c r="F21" s="6">
        <f t="shared" si="2"/>
        <v>956745</v>
      </c>
      <c r="G21" s="6">
        <v>576737.52</v>
      </c>
      <c r="H21" s="6">
        <v>562421.82999999996</v>
      </c>
      <c r="I21" s="6">
        <f t="shared" si="3"/>
        <v>380007.48</v>
      </c>
    </row>
    <row r="22" spans="2:9" x14ac:dyDescent="0.2">
      <c r="B22" s="2"/>
      <c r="C22" s="3" t="s">
        <v>25</v>
      </c>
      <c r="D22" s="6">
        <v>2810000</v>
      </c>
      <c r="E22" s="6">
        <v>3686137.36</v>
      </c>
      <c r="F22" s="6">
        <f t="shared" si="2"/>
        <v>6496137.3599999994</v>
      </c>
      <c r="G22" s="6">
        <v>5907284.2800000003</v>
      </c>
      <c r="H22" s="6">
        <v>5781374.5899999999</v>
      </c>
      <c r="I22" s="6">
        <f t="shared" si="3"/>
        <v>588853.07999999914</v>
      </c>
    </row>
    <row r="23" spans="2:9" x14ac:dyDescent="0.2">
      <c r="B23" s="2"/>
      <c r="C23" s="3" t="s">
        <v>26</v>
      </c>
      <c r="D23" s="6">
        <v>7287905.8600000003</v>
      </c>
      <c r="E23" s="6">
        <v>3679443.62</v>
      </c>
      <c r="F23" s="6">
        <f t="shared" si="2"/>
        <v>10967349.48</v>
      </c>
      <c r="G23" s="6">
        <v>10614116.109999999</v>
      </c>
      <c r="H23" s="6">
        <v>8072673.5599999996</v>
      </c>
      <c r="I23" s="6">
        <f t="shared" si="3"/>
        <v>353233.37000000104</v>
      </c>
    </row>
    <row r="24" spans="2:9" x14ac:dyDescent="0.2">
      <c r="B24" s="2"/>
      <c r="C24" s="3" t="s">
        <v>27</v>
      </c>
      <c r="D24" s="6">
        <v>882000</v>
      </c>
      <c r="E24" s="6">
        <v>50000</v>
      </c>
      <c r="F24" s="6">
        <f t="shared" si="2"/>
        <v>932000</v>
      </c>
      <c r="G24" s="6">
        <v>82584.160000000003</v>
      </c>
      <c r="H24" s="6">
        <v>82584.160000000003</v>
      </c>
      <c r="I24" s="6">
        <f t="shared" si="3"/>
        <v>849415.84</v>
      </c>
    </row>
    <row r="25" spans="2:9" x14ac:dyDescent="0.2">
      <c r="B25" s="2"/>
      <c r="C25" s="3" t="s">
        <v>28</v>
      </c>
      <c r="D25" s="6">
        <v>260000</v>
      </c>
      <c r="E25" s="6">
        <v>0</v>
      </c>
      <c r="F25" s="6">
        <f t="shared" si="2"/>
        <v>260000</v>
      </c>
      <c r="G25" s="6">
        <v>5220</v>
      </c>
      <c r="H25" s="6">
        <v>5220</v>
      </c>
      <c r="I25" s="6">
        <f t="shared" si="3"/>
        <v>254780</v>
      </c>
    </row>
    <row r="26" spans="2:9" x14ac:dyDescent="0.2">
      <c r="B26" s="2"/>
      <c r="C26" s="3" t="s">
        <v>29</v>
      </c>
      <c r="D26" s="6">
        <v>300900</v>
      </c>
      <c r="E26" s="6">
        <v>30000</v>
      </c>
      <c r="F26" s="6">
        <f t="shared" si="2"/>
        <v>330900</v>
      </c>
      <c r="G26" s="6">
        <v>268497.81</v>
      </c>
      <c r="H26" s="6">
        <v>226454.58</v>
      </c>
      <c r="I26" s="6">
        <f t="shared" si="3"/>
        <v>62402.19</v>
      </c>
    </row>
    <row r="27" spans="2:9" s="9" customFormat="1" x14ac:dyDescent="0.2">
      <c r="B27" s="17" t="s">
        <v>30</v>
      </c>
      <c r="C27" s="18"/>
      <c r="D27" s="8">
        <f>D28+D29+D30+D31+D32+D33+D34+D35+D36</f>
        <v>15451306.74</v>
      </c>
      <c r="E27" s="8">
        <f>E28+E29+E30+E31+E32+E33+E34+E35+E36</f>
        <v>4926906.16</v>
      </c>
      <c r="F27" s="8">
        <f>D27+E27</f>
        <v>20378212.899999999</v>
      </c>
      <c r="G27" s="8">
        <f>G28+G29+G30+G31+G32+G33+G34+G35+G36</f>
        <v>17014331.310000002</v>
      </c>
      <c r="H27" s="8">
        <f>SUM(H28:H36)</f>
        <v>15080422.379999999</v>
      </c>
      <c r="I27" s="8">
        <f>F27-G27</f>
        <v>3363881.5899999961</v>
      </c>
    </row>
    <row r="28" spans="2:9" x14ac:dyDescent="0.2">
      <c r="B28" s="2"/>
      <c r="C28" s="3" t="s">
        <v>31</v>
      </c>
      <c r="D28" s="6">
        <v>3365557</v>
      </c>
      <c r="E28" s="6">
        <v>253369</v>
      </c>
      <c r="F28" s="6">
        <f>D28+E28</f>
        <v>3618926</v>
      </c>
      <c r="G28" s="6">
        <v>3534751.83</v>
      </c>
      <c r="H28" s="6">
        <v>3534751.83</v>
      </c>
      <c r="I28" s="6">
        <f>F28-G28</f>
        <v>84174.169999999925</v>
      </c>
    </row>
    <row r="29" spans="2:9" x14ac:dyDescent="0.2">
      <c r="B29" s="2"/>
      <c r="C29" s="3" t="s">
        <v>32</v>
      </c>
      <c r="D29" s="6">
        <v>2712272.74</v>
      </c>
      <c r="E29" s="6">
        <v>742697.16</v>
      </c>
      <c r="F29" s="6">
        <f t="shared" ref="F29:F36" si="4">D29+E29</f>
        <v>3454969.9000000004</v>
      </c>
      <c r="G29" s="6">
        <v>2691406.31</v>
      </c>
      <c r="H29" s="6">
        <v>2351146.2799999998</v>
      </c>
      <c r="I29" s="6">
        <f t="shared" ref="I29:I36" si="5">F29-G29</f>
        <v>763563.59000000032</v>
      </c>
    </row>
    <row r="30" spans="2:9" x14ac:dyDescent="0.2">
      <c r="B30" s="2"/>
      <c r="C30" s="3" t="s">
        <v>33</v>
      </c>
      <c r="D30" s="6">
        <v>1094233</v>
      </c>
      <c r="E30" s="6">
        <v>0</v>
      </c>
      <c r="F30" s="6">
        <f t="shared" si="4"/>
        <v>1094233</v>
      </c>
      <c r="G30" s="6">
        <v>494056.01</v>
      </c>
      <c r="H30" s="6">
        <v>385480.01</v>
      </c>
      <c r="I30" s="6">
        <f t="shared" si="5"/>
        <v>600176.99</v>
      </c>
    </row>
    <row r="31" spans="2:9" x14ac:dyDescent="0.2">
      <c r="B31" s="2"/>
      <c r="C31" s="3" t="s">
        <v>34</v>
      </c>
      <c r="D31" s="6">
        <v>255879</v>
      </c>
      <c r="E31" s="6">
        <v>242033</v>
      </c>
      <c r="F31" s="6">
        <f t="shared" si="4"/>
        <v>497912</v>
      </c>
      <c r="G31" s="6">
        <v>271682.40999999997</v>
      </c>
      <c r="H31" s="6">
        <v>271682.40999999997</v>
      </c>
      <c r="I31" s="6">
        <f t="shared" si="5"/>
        <v>226229.59000000003</v>
      </c>
    </row>
    <row r="32" spans="2:9" x14ac:dyDescent="0.2">
      <c r="B32" s="2"/>
      <c r="C32" s="3" t="s">
        <v>35</v>
      </c>
      <c r="D32" s="6">
        <v>2362456</v>
      </c>
      <c r="E32" s="6">
        <v>837829</v>
      </c>
      <c r="F32" s="6">
        <f t="shared" si="4"/>
        <v>3200285</v>
      </c>
      <c r="G32" s="6">
        <v>2887224.52</v>
      </c>
      <c r="H32" s="6">
        <v>2738333.56</v>
      </c>
      <c r="I32" s="6">
        <f t="shared" si="5"/>
        <v>313060.47999999998</v>
      </c>
    </row>
    <row r="33" spans="2:9" x14ac:dyDescent="0.2">
      <c r="B33" s="2"/>
      <c r="C33" s="3" t="s">
        <v>36</v>
      </c>
      <c r="D33" s="6">
        <v>917043</v>
      </c>
      <c r="E33" s="6">
        <v>0</v>
      </c>
      <c r="F33" s="6">
        <f t="shared" si="4"/>
        <v>917043</v>
      </c>
      <c r="G33" s="6">
        <v>498438.39</v>
      </c>
      <c r="H33" s="6">
        <v>297194.39</v>
      </c>
      <c r="I33" s="6">
        <f t="shared" si="5"/>
        <v>418604.61</v>
      </c>
    </row>
    <row r="34" spans="2:9" x14ac:dyDescent="0.2">
      <c r="B34" s="2"/>
      <c r="C34" s="3" t="s">
        <v>37</v>
      </c>
      <c r="D34" s="6">
        <v>765234</v>
      </c>
      <c r="E34" s="6">
        <v>0</v>
      </c>
      <c r="F34" s="6">
        <f t="shared" si="4"/>
        <v>765234</v>
      </c>
      <c r="G34" s="6">
        <v>281370.75</v>
      </c>
      <c r="H34" s="6">
        <v>281370.75</v>
      </c>
      <c r="I34" s="6">
        <f t="shared" si="5"/>
        <v>483863.25</v>
      </c>
    </row>
    <row r="35" spans="2:9" x14ac:dyDescent="0.2">
      <c r="B35" s="2"/>
      <c r="C35" s="3" t="s">
        <v>38</v>
      </c>
      <c r="D35" s="6">
        <v>930000</v>
      </c>
      <c r="E35" s="6">
        <v>750000</v>
      </c>
      <c r="F35" s="6">
        <f t="shared" si="4"/>
        <v>1680000</v>
      </c>
      <c r="G35" s="6">
        <v>1589019.06</v>
      </c>
      <c r="H35" s="6">
        <v>971131.68</v>
      </c>
      <c r="I35" s="6">
        <f t="shared" si="5"/>
        <v>90980.939999999944</v>
      </c>
    </row>
    <row r="36" spans="2:9" x14ac:dyDescent="0.2">
      <c r="B36" s="2"/>
      <c r="C36" s="3" t="s">
        <v>39</v>
      </c>
      <c r="D36" s="6">
        <v>3048632</v>
      </c>
      <c r="E36" s="6">
        <v>2100978</v>
      </c>
      <c r="F36" s="6">
        <f t="shared" si="4"/>
        <v>5149610</v>
      </c>
      <c r="G36" s="6">
        <v>4766382.03</v>
      </c>
      <c r="H36" s="6">
        <v>4249331.47</v>
      </c>
      <c r="I36" s="6">
        <f t="shared" si="5"/>
        <v>383227.96999999974</v>
      </c>
    </row>
    <row r="37" spans="2:9" s="9" customFormat="1" x14ac:dyDescent="0.2">
      <c r="B37" s="17" t="s">
        <v>40</v>
      </c>
      <c r="C37" s="18"/>
      <c r="D37" s="8">
        <f>D38+D39+D40+D41+D42+D43+D44+D45+D46</f>
        <v>11451860</v>
      </c>
      <c r="E37" s="8">
        <f>SUM(E38:E46)</f>
        <v>4753054.6899999995</v>
      </c>
      <c r="F37" s="8">
        <f>D37+E37</f>
        <v>16204914.689999999</v>
      </c>
      <c r="G37" s="8">
        <f>SUM(G38:G46)</f>
        <v>12986468.290000001</v>
      </c>
      <c r="H37" s="8">
        <f>SUM(H38:H46)</f>
        <v>12578940.529999999</v>
      </c>
      <c r="I37" s="8">
        <f>F37-G37</f>
        <v>3218446.3999999985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>D38+E38</f>
        <v>0</v>
      </c>
      <c r="G38" s="6">
        <v>0</v>
      </c>
      <c r="H38" s="6">
        <v>0</v>
      </c>
      <c r="I38" s="6">
        <f>F38-G38</f>
        <v>0</v>
      </c>
    </row>
    <row r="39" spans="2:9" x14ac:dyDescent="0.2">
      <c r="B39" s="2"/>
      <c r="C39" s="3" t="s">
        <v>42</v>
      </c>
      <c r="D39" s="6">
        <v>1200000</v>
      </c>
      <c r="E39" s="6">
        <v>-295000</v>
      </c>
      <c r="F39" s="6">
        <f t="shared" ref="F39:F46" si="6">D39+E39</f>
        <v>905000</v>
      </c>
      <c r="G39" s="6">
        <v>0</v>
      </c>
      <c r="H39" s="6">
        <v>0</v>
      </c>
      <c r="I39" s="6">
        <f t="shared" ref="I39:I46" si="7">F39-G39</f>
        <v>905000</v>
      </c>
    </row>
    <row r="40" spans="2:9" x14ac:dyDescent="0.2">
      <c r="B40" s="2"/>
      <c r="C40" s="3" t="s">
        <v>43</v>
      </c>
      <c r="D40" s="6">
        <v>3950000</v>
      </c>
      <c r="E40" s="6">
        <v>1247000</v>
      </c>
      <c r="F40" s="6">
        <f t="shared" si="6"/>
        <v>5197000</v>
      </c>
      <c r="G40" s="6">
        <v>4705508.01</v>
      </c>
      <c r="H40" s="6">
        <v>4705508.01</v>
      </c>
      <c r="I40" s="6">
        <f t="shared" si="7"/>
        <v>491491.99000000022</v>
      </c>
    </row>
    <row r="41" spans="2:9" x14ac:dyDescent="0.2">
      <c r="B41" s="2"/>
      <c r="C41" s="3" t="s">
        <v>44</v>
      </c>
      <c r="D41" s="6">
        <v>2716860</v>
      </c>
      <c r="E41" s="6">
        <v>2860384.69</v>
      </c>
      <c r="F41" s="6">
        <f t="shared" si="6"/>
        <v>5577244.6899999995</v>
      </c>
      <c r="G41" s="6">
        <v>3960364.68</v>
      </c>
      <c r="H41" s="6">
        <v>3552836.92</v>
      </c>
      <c r="I41" s="6">
        <f t="shared" si="7"/>
        <v>1616880.0099999993</v>
      </c>
    </row>
    <row r="42" spans="2:9" x14ac:dyDescent="0.2">
      <c r="B42" s="2"/>
      <c r="C42" s="3" t="s">
        <v>45</v>
      </c>
      <c r="D42" s="6">
        <v>3525000</v>
      </c>
      <c r="E42" s="6">
        <v>537670</v>
      </c>
      <c r="F42" s="6">
        <f t="shared" si="6"/>
        <v>4062670</v>
      </c>
      <c r="G42" s="6">
        <v>4062660.45</v>
      </c>
      <c r="H42" s="6">
        <v>4062660.45</v>
      </c>
      <c r="I42" s="6">
        <f t="shared" si="7"/>
        <v>9.5499999998137355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6"/>
        <v>0</v>
      </c>
      <c r="G43" s="6">
        <v>0</v>
      </c>
      <c r="H43" s="6">
        <v>0</v>
      </c>
      <c r="I43" s="6">
        <f t="shared" si="7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6"/>
        <v>0</v>
      </c>
      <c r="G44" s="6">
        <v>0</v>
      </c>
      <c r="H44" s="6">
        <v>0</v>
      </c>
      <c r="I44" s="6">
        <f t="shared" si="7"/>
        <v>0</v>
      </c>
    </row>
    <row r="45" spans="2:9" x14ac:dyDescent="0.2">
      <c r="B45" s="2"/>
      <c r="C45" s="3" t="s">
        <v>48</v>
      </c>
      <c r="D45" s="6">
        <v>60000</v>
      </c>
      <c r="E45" s="6">
        <v>403000</v>
      </c>
      <c r="F45" s="6">
        <f t="shared" si="6"/>
        <v>463000</v>
      </c>
      <c r="G45" s="6">
        <v>257935.15</v>
      </c>
      <c r="H45" s="6">
        <v>257935.15</v>
      </c>
      <c r="I45" s="6">
        <f t="shared" si="7"/>
        <v>205064.85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6"/>
        <v>0</v>
      </c>
      <c r="G46" s="6">
        <v>0</v>
      </c>
      <c r="H46" s="6">
        <v>0</v>
      </c>
      <c r="I46" s="6">
        <f t="shared" si="7"/>
        <v>0</v>
      </c>
    </row>
    <row r="47" spans="2:9" s="9" customFormat="1" x14ac:dyDescent="0.2">
      <c r="B47" s="17" t="s">
        <v>50</v>
      </c>
      <c r="C47" s="18"/>
      <c r="D47" s="8">
        <f>SUM(D48:D56)</f>
        <v>3099653.16</v>
      </c>
      <c r="E47" s="8">
        <f>SUM(E48:E56)</f>
        <v>-378713.16</v>
      </c>
      <c r="F47" s="8">
        <f>D47+E47</f>
        <v>2720940</v>
      </c>
      <c r="G47" s="8">
        <f>SUM(G48:G56)</f>
        <v>175092.17</v>
      </c>
      <c r="H47" s="8">
        <f>SUM(H48:H56)</f>
        <v>175092.17</v>
      </c>
      <c r="I47" s="8">
        <f>F47-G47</f>
        <v>2545847.83</v>
      </c>
    </row>
    <row r="48" spans="2:9" x14ac:dyDescent="0.2">
      <c r="B48" s="2"/>
      <c r="C48" s="3" t="s">
        <v>51</v>
      </c>
      <c r="D48" s="6">
        <v>950683.16</v>
      </c>
      <c r="E48" s="6">
        <v>-378713.16</v>
      </c>
      <c r="F48" s="6">
        <f>D48+E48</f>
        <v>571970</v>
      </c>
      <c r="G48" s="6">
        <v>163046.97</v>
      </c>
      <c r="H48" s="6">
        <v>163046.97</v>
      </c>
      <c r="I48" s="6">
        <f>F48-G48</f>
        <v>408923.03</v>
      </c>
    </row>
    <row r="49" spans="2:9" x14ac:dyDescent="0.2">
      <c r="B49" s="2"/>
      <c r="C49" s="3" t="s">
        <v>52</v>
      </c>
      <c r="D49" s="6">
        <v>75000</v>
      </c>
      <c r="E49" s="6">
        <v>0</v>
      </c>
      <c r="F49" s="6">
        <f t="shared" ref="F49:F56" si="8">D49+E49</f>
        <v>75000</v>
      </c>
      <c r="G49" s="6">
        <v>0</v>
      </c>
      <c r="H49" s="6">
        <v>0</v>
      </c>
      <c r="I49" s="6">
        <f t="shared" ref="I49:I56" si="9">F49-G49</f>
        <v>75000</v>
      </c>
    </row>
    <row r="50" spans="2:9" x14ac:dyDescent="0.2">
      <c r="B50" s="2"/>
      <c r="C50" s="3" t="s">
        <v>53</v>
      </c>
      <c r="D50" s="6">
        <v>30000</v>
      </c>
      <c r="E50" s="6">
        <v>0</v>
      </c>
      <c r="F50" s="6">
        <f t="shared" si="8"/>
        <v>30000</v>
      </c>
      <c r="G50" s="6">
        <v>0</v>
      </c>
      <c r="H50" s="6">
        <v>0</v>
      </c>
      <c r="I50" s="6">
        <f t="shared" si="9"/>
        <v>30000</v>
      </c>
    </row>
    <row r="51" spans="2:9" x14ac:dyDescent="0.2">
      <c r="B51" s="2"/>
      <c r="C51" s="3" t="s">
        <v>54</v>
      </c>
      <c r="D51" s="6">
        <v>1300000</v>
      </c>
      <c r="E51" s="6">
        <v>0</v>
      </c>
      <c r="F51" s="6">
        <f t="shared" si="8"/>
        <v>1300000</v>
      </c>
      <c r="G51" s="6">
        <v>0</v>
      </c>
      <c r="H51" s="6">
        <v>0</v>
      </c>
      <c r="I51" s="6">
        <f t="shared" si="9"/>
        <v>1300000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8"/>
        <v>0</v>
      </c>
      <c r="G52" s="6">
        <v>0</v>
      </c>
      <c r="H52" s="6">
        <v>0</v>
      </c>
      <c r="I52" s="6">
        <f t="shared" si="9"/>
        <v>0</v>
      </c>
    </row>
    <row r="53" spans="2:9" x14ac:dyDescent="0.2">
      <c r="B53" s="2"/>
      <c r="C53" s="3" t="s">
        <v>56</v>
      </c>
      <c r="D53" s="6">
        <v>443970</v>
      </c>
      <c r="E53" s="6">
        <v>0</v>
      </c>
      <c r="F53" s="6">
        <f t="shared" si="8"/>
        <v>443970</v>
      </c>
      <c r="G53" s="6">
        <v>12045.2</v>
      </c>
      <c r="H53" s="6">
        <v>12045.2</v>
      </c>
      <c r="I53" s="6">
        <f t="shared" si="9"/>
        <v>431924.8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8"/>
        <v>0</v>
      </c>
      <c r="G54" s="6">
        <v>0</v>
      </c>
      <c r="H54" s="6">
        <v>0</v>
      </c>
      <c r="I54" s="6">
        <f t="shared" si="9"/>
        <v>0</v>
      </c>
    </row>
    <row r="55" spans="2:9" x14ac:dyDescent="0.2">
      <c r="B55" s="2"/>
      <c r="C55" s="3" t="s">
        <v>58</v>
      </c>
      <c r="D55" s="6">
        <v>300000</v>
      </c>
      <c r="E55" s="6">
        <v>0</v>
      </c>
      <c r="F55" s="6">
        <f t="shared" si="8"/>
        <v>300000</v>
      </c>
      <c r="G55" s="6">
        <v>0</v>
      </c>
      <c r="H55" s="6">
        <v>0</v>
      </c>
      <c r="I55" s="6">
        <f t="shared" si="9"/>
        <v>300000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8"/>
        <v>0</v>
      </c>
      <c r="G56" s="6">
        <v>0</v>
      </c>
      <c r="H56" s="6">
        <v>0</v>
      </c>
      <c r="I56" s="6">
        <f t="shared" si="9"/>
        <v>0</v>
      </c>
    </row>
    <row r="57" spans="2:9" s="9" customFormat="1" x14ac:dyDescent="0.2">
      <c r="B57" s="17" t="s">
        <v>60</v>
      </c>
      <c r="C57" s="18"/>
      <c r="D57" s="8">
        <f>D58+D59+D60</f>
        <v>19028875.09</v>
      </c>
      <c r="E57" s="8">
        <f>E58+E59+E60</f>
        <v>7416916.8200000003</v>
      </c>
      <c r="F57" s="8">
        <f>D57+E57</f>
        <v>26445791.91</v>
      </c>
      <c r="G57" s="8">
        <f>G58+G59+G60</f>
        <v>25292220.039999999</v>
      </c>
      <c r="H57" s="8">
        <f>H58+H59+H60</f>
        <v>25180299.780000001</v>
      </c>
      <c r="I57" s="8">
        <f>F57-G57</f>
        <v>1153571.870000001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f>D58+E58</f>
        <v>0</v>
      </c>
      <c r="G58" s="6">
        <v>0</v>
      </c>
      <c r="H58" s="6">
        <v>0</v>
      </c>
      <c r="I58" s="6">
        <f t="shared" ref="I58:I60" si="10">F58-G58</f>
        <v>0</v>
      </c>
    </row>
    <row r="59" spans="2:9" x14ac:dyDescent="0.2">
      <c r="B59" s="2"/>
      <c r="C59" s="3" t="s">
        <v>62</v>
      </c>
      <c r="D59" s="6">
        <v>19028875.09</v>
      </c>
      <c r="E59" s="6">
        <v>7416916.8200000003</v>
      </c>
      <c r="F59" s="6">
        <f t="shared" ref="F59:F60" si="11">D59+E59</f>
        <v>26445791.91</v>
      </c>
      <c r="G59" s="6">
        <v>25292220.039999999</v>
      </c>
      <c r="H59" s="6">
        <v>25180299.780000001</v>
      </c>
      <c r="I59" s="6">
        <f t="shared" si="10"/>
        <v>1153571.870000001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1"/>
        <v>0</v>
      </c>
      <c r="G60" s="6">
        <v>0</v>
      </c>
      <c r="H60" s="6">
        <v>0</v>
      </c>
      <c r="I60" s="6">
        <f t="shared" si="10"/>
        <v>0</v>
      </c>
    </row>
    <row r="61" spans="2:9" s="9" customFormat="1" x14ac:dyDescent="0.2">
      <c r="B61" s="17" t="s">
        <v>64</v>
      </c>
      <c r="C61" s="18"/>
      <c r="D61" s="8">
        <f>SUM(D62:D68)</f>
        <v>952797.6</v>
      </c>
      <c r="E61" s="8">
        <f>SUM(E62+E68)</f>
        <v>0</v>
      </c>
      <c r="F61" s="8">
        <f>D61+E61</f>
        <v>952797.6</v>
      </c>
      <c r="G61" s="8">
        <v>0</v>
      </c>
      <c r="H61" s="8">
        <v>0</v>
      </c>
      <c r="I61" s="8">
        <f>SUM(I62:I68)</f>
        <v>952797.6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952797.6</v>
      </c>
      <c r="E65" s="6">
        <v>0</v>
      </c>
      <c r="F65" s="6">
        <f>D65+E65</f>
        <v>952797.6</v>
      </c>
      <c r="G65" s="6">
        <v>0</v>
      </c>
      <c r="H65" s="6">
        <v>0</v>
      </c>
      <c r="I65" s="6">
        <f>F65-H65</f>
        <v>952797.6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7" t="s">
        <v>72</v>
      </c>
      <c r="C69" s="18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7" t="s">
        <v>76</v>
      </c>
      <c r="C73" s="18"/>
      <c r="D73" s="8">
        <f>SUM(D74:D80)</f>
        <v>6836000</v>
      </c>
      <c r="E73" s="8">
        <f>SUM(E74:E80)</f>
        <v>0</v>
      </c>
      <c r="F73" s="8">
        <f>D73+E73</f>
        <v>6836000</v>
      </c>
      <c r="G73" s="8">
        <f>SUM(G74:G80)</f>
        <v>2014652.6300000001</v>
      </c>
      <c r="H73" s="8">
        <f>SUM(H74:H80)</f>
        <v>2014652.6300000001</v>
      </c>
      <c r="I73" s="8">
        <f>F73-G73</f>
        <v>4821347.37</v>
      </c>
    </row>
    <row r="74" spans="2:9" x14ac:dyDescent="0.2">
      <c r="B74" s="2"/>
      <c r="C74" s="3" t="s">
        <v>77</v>
      </c>
      <c r="D74" s="6">
        <v>1800000</v>
      </c>
      <c r="E74" s="6">
        <v>0</v>
      </c>
      <c r="F74" s="6">
        <f>D74+E74</f>
        <v>1800000</v>
      </c>
      <c r="G74" s="6">
        <v>1729623.36</v>
      </c>
      <c r="H74" s="6">
        <v>1729623.36</v>
      </c>
      <c r="I74" s="6">
        <f>F74-G74</f>
        <v>70376.639999999898</v>
      </c>
    </row>
    <row r="75" spans="2:9" x14ac:dyDescent="0.2">
      <c r="B75" s="2"/>
      <c r="C75" s="3" t="s">
        <v>78</v>
      </c>
      <c r="D75" s="6">
        <v>1030000</v>
      </c>
      <c r="E75" s="6">
        <v>0</v>
      </c>
      <c r="F75" s="6">
        <f t="shared" ref="F75:F80" si="12">D75+E75</f>
        <v>1030000</v>
      </c>
      <c r="G75" s="6">
        <v>285029.27</v>
      </c>
      <c r="H75" s="6">
        <v>285029.27</v>
      </c>
      <c r="I75" s="6">
        <f t="shared" ref="I75:I80" si="13">F75-G75</f>
        <v>744970.73</v>
      </c>
    </row>
    <row r="76" spans="2:9" x14ac:dyDescent="0.2">
      <c r="B76" s="2"/>
      <c r="C76" s="3" t="s">
        <v>79</v>
      </c>
      <c r="D76" s="6">
        <v>6000</v>
      </c>
      <c r="E76" s="6">
        <v>0</v>
      </c>
      <c r="F76" s="6">
        <f t="shared" si="12"/>
        <v>6000</v>
      </c>
      <c r="G76" s="6">
        <v>0</v>
      </c>
      <c r="H76" s="6">
        <v>0</v>
      </c>
      <c r="I76" s="6">
        <f t="shared" si="13"/>
        <v>6000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12"/>
        <v>0</v>
      </c>
      <c r="G77" s="6">
        <v>0</v>
      </c>
      <c r="H77" s="6">
        <v>0</v>
      </c>
      <c r="I77" s="6">
        <f t="shared" si="13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12"/>
        <v>0</v>
      </c>
      <c r="G78" s="6">
        <v>0</v>
      </c>
      <c r="H78" s="6">
        <v>0</v>
      </c>
      <c r="I78" s="6">
        <f t="shared" si="13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12"/>
        <v>0</v>
      </c>
      <c r="G79" s="6">
        <v>0</v>
      </c>
      <c r="H79" s="6">
        <v>0</v>
      </c>
      <c r="I79" s="6">
        <f t="shared" si="13"/>
        <v>0</v>
      </c>
    </row>
    <row r="80" spans="2:9" ht="12.75" thickBot="1" x14ac:dyDescent="0.25">
      <c r="B80" s="4"/>
      <c r="C80" s="5" t="s">
        <v>83</v>
      </c>
      <c r="D80" s="6">
        <v>4000000</v>
      </c>
      <c r="E80" s="6">
        <v>0</v>
      </c>
      <c r="F80" s="6">
        <f t="shared" si="12"/>
        <v>4000000</v>
      </c>
      <c r="G80" s="6">
        <v>0</v>
      </c>
      <c r="H80" s="6">
        <v>0</v>
      </c>
      <c r="I80" s="6">
        <f t="shared" si="13"/>
        <v>4000000</v>
      </c>
    </row>
    <row r="81" spans="2:11" ht="12.75" thickBot="1" x14ac:dyDescent="0.25">
      <c r="B81" s="19" t="s">
        <v>84</v>
      </c>
      <c r="C81" s="20"/>
      <c r="D81" s="7">
        <f>D9+D17+D27+D37+D47+D57+D61+D73</f>
        <v>139936019</v>
      </c>
      <c r="E81" s="7">
        <f>E9+E17+E27+E37+E47+E57+E61+E73</f>
        <v>36590095.849999994</v>
      </c>
      <c r="F81" s="7">
        <f>D81+E81</f>
        <v>176526114.84999999</v>
      </c>
      <c r="G81" s="7">
        <f t="shared" ref="G81:H81" si="14">G9+G17+G27+G37+G47+G57+G61+G73</f>
        <v>150118072.94999999</v>
      </c>
      <c r="H81" s="7">
        <f t="shared" si="14"/>
        <v>144710211.34999999</v>
      </c>
      <c r="I81" s="7">
        <f>F81-G81</f>
        <v>26408041.900000006</v>
      </c>
    </row>
    <row r="83" spans="2:11" ht="15" x14ac:dyDescent="0.25">
      <c r="B83" s="12" t="s">
        <v>92</v>
      </c>
      <c r="C83" s="12"/>
      <c r="D83" s="12"/>
      <c r="E83" s="12"/>
      <c r="F83" s="12"/>
      <c r="G83" s="12"/>
      <c r="H83" s="12"/>
      <c r="I83" s="12"/>
      <c r="J83" s="13"/>
      <c r="K83"/>
    </row>
    <row r="84" spans="2:11" ht="15" x14ac:dyDescent="0.25">
      <c r="B84" s="13"/>
      <c r="C84" s="13"/>
      <c r="D84" s="13"/>
      <c r="E84" s="13"/>
      <c r="F84" s="13"/>
      <c r="G84" s="13"/>
      <c r="H84" s="13"/>
      <c r="I84" s="13"/>
      <c r="J84" s="13"/>
      <c r="K84"/>
    </row>
    <row r="85" spans="2:11" ht="15" x14ac:dyDescent="0.25">
      <c r="B85" s="13"/>
      <c r="C85" s="13"/>
      <c r="D85" s="13"/>
      <c r="E85" s="13"/>
      <c r="F85" s="13"/>
      <c r="G85" s="13"/>
      <c r="H85" s="13"/>
      <c r="I85" s="13"/>
      <c r="J85" s="13"/>
      <c r="K85"/>
    </row>
    <row r="86" spans="2:11" ht="15" x14ac:dyDescent="0.25">
      <c r="B86" s="13"/>
      <c r="C86" s="13"/>
      <c r="D86" s="13"/>
      <c r="E86" s="13"/>
      <c r="F86" s="13"/>
      <c r="G86" s="13"/>
      <c r="H86" s="13"/>
      <c r="I86" s="13"/>
      <c r="J86" s="13"/>
      <c r="K86"/>
    </row>
    <row r="87" spans="2:11" ht="15" x14ac:dyDescent="0.25">
      <c r="B87" s="13"/>
      <c r="K87"/>
    </row>
    <row r="88" spans="2:11" ht="15" x14ac:dyDescent="0.25">
      <c r="B88" s="13"/>
      <c r="K88"/>
    </row>
    <row r="89" spans="2:11" ht="15" x14ac:dyDescent="0.25">
      <c r="B89" s="13"/>
      <c r="C89" s="14" t="s">
        <v>93</v>
      </c>
      <c r="D89" s="1" t="s">
        <v>94</v>
      </c>
      <c r="H89" s="1" t="s">
        <v>93</v>
      </c>
      <c r="K89"/>
    </row>
    <row r="90" spans="2:11" ht="15" x14ac:dyDescent="0.25">
      <c r="B90" s="13"/>
      <c r="C90" s="15" t="s">
        <v>95</v>
      </c>
      <c r="D90" s="16" t="s">
        <v>96</v>
      </c>
      <c r="E90" s="16"/>
      <c r="G90" s="16"/>
      <c r="H90" s="16" t="s">
        <v>97</v>
      </c>
      <c r="I90" s="16"/>
      <c r="K90"/>
    </row>
    <row r="91" spans="2:11" ht="15" x14ac:dyDescent="0.25">
      <c r="B91" s="16"/>
      <c r="C91" s="16"/>
      <c r="D91" s="16"/>
      <c r="E91" s="16"/>
      <c r="F91" s="16"/>
      <c r="G91" s="16"/>
      <c r="H91" s="16"/>
      <c r="I91" s="16"/>
      <c r="J91" s="16"/>
      <c r="K91"/>
    </row>
    <row r="92" spans="2:11" ht="15" x14ac:dyDescent="0.25">
      <c r="B92" s="16"/>
      <c r="C92" s="16"/>
      <c r="D92" s="16"/>
      <c r="E92" s="16"/>
      <c r="F92" s="16"/>
      <c r="G92" s="16"/>
      <c r="H92" s="16"/>
      <c r="I92" s="16"/>
      <c r="J92" s="16"/>
      <c r="K92"/>
    </row>
    <row r="93" spans="2:11" ht="15" x14ac:dyDescent="0.25">
      <c r="B93" s="16"/>
      <c r="C93" s="16"/>
      <c r="D93" s="16"/>
      <c r="E93" s="16"/>
      <c r="F93" s="16"/>
      <c r="G93" s="16"/>
      <c r="H93" s="16"/>
      <c r="I93" s="16"/>
      <c r="J93" s="16"/>
      <c r="K93"/>
    </row>
    <row r="94" spans="2:11" ht="15" x14ac:dyDescent="0.25">
      <c r="B94" s="16"/>
      <c r="C94" s="16"/>
      <c r="D94" s="16"/>
      <c r="E94" s="16"/>
      <c r="F94" s="16"/>
      <c r="G94" s="16"/>
      <c r="H94" s="16"/>
      <c r="I94" s="16"/>
      <c r="J94" s="16"/>
      <c r="K94"/>
    </row>
    <row r="95" spans="2:11" ht="15" x14ac:dyDescent="0.25">
      <c r="B95" s="16"/>
      <c r="C95" s="16"/>
      <c r="D95" s="16"/>
      <c r="E95" s="16"/>
      <c r="F95" s="16"/>
      <c r="G95" s="16"/>
      <c r="H95" s="16"/>
      <c r="I95" s="16"/>
      <c r="J95" s="16"/>
      <c r="K95"/>
    </row>
    <row r="96" spans="2:11" ht="15" x14ac:dyDescent="0.25">
      <c r="B96" s="16"/>
      <c r="C96" s="13"/>
      <c r="D96" s="16"/>
      <c r="E96" s="16"/>
      <c r="F96" s="16"/>
      <c r="G96" s="16"/>
      <c r="H96" s="16"/>
      <c r="I96" s="16"/>
      <c r="J96" s="16"/>
      <c r="K96"/>
    </row>
    <row r="97" spans="2:11" ht="15" x14ac:dyDescent="0.25">
      <c r="B97"/>
      <c r="C97" s="16" t="s">
        <v>100</v>
      </c>
      <c r="D97" s="16"/>
      <c r="E97"/>
      <c r="F97"/>
      <c r="G97" s="16" t="s">
        <v>98</v>
      </c>
      <c r="H97" s="16"/>
      <c r="I97" s="16"/>
      <c r="J97" s="16"/>
      <c r="K97"/>
    </row>
    <row r="98" spans="2:11" ht="15" x14ac:dyDescent="0.25">
      <c r="B98"/>
      <c r="C98" s="16" t="s">
        <v>101</v>
      </c>
      <c r="D98" s="16"/>
      <c r="E98"/>
      <c r="F98"/>
      <c r="G98" s="16" t="s">
        <v>99</v>
      </c>
      <c r="H98" s="16"/>
      <c r="I98" s="16"/>
      <c r="J98" s="16"/>
      <c r="K98"/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3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2019-01-29T20:52:25Z</cp:lastPrinted>
  <dcterms:created xsi:type="dcterms:W3CDTF">2015-10-07T18:40:37Z</dcterms:created>
  <dcterms:modified xsi:type="dcterms:W3CDTF">2019-01-29T20:53:17Z</dcterms:modified>
</cp:coreProperties>
</file>